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ILLAGE CLERK'S FOLDER\FOIA\2018 FOIA Reques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I47" i="1"/>
  <c r="G45" i="1"/>
  <c r="I45" i="1"/>
  <c r="G36" i="1"/>
  <c r="I36" i="1"/>
  <c r="H36" i="1"/>
  <c r="G24" i="1"/>
  <c r="I24" i="1"/>
  <c r="G17" i="1"/>
  <c r="I17" i="1"/>
  <c r="H17" i="1"/>
  <c r="G39" i="1"/>
  <c r="I39" i="1"/>
  <c r="H39" i="1"/>
  <c r="G20" i="1"/>
  <c r="H20" i="1"/>
  <c r="I20" i="1"/>
  <c r="G14" i="1"/>
  <c r="H14" i="1"/>
  <c r="I14" i="1"/>
  <c r="G13" i="1"/>
  <c r="H13" i="1"/>
  <c r="I13" i="1"/>
  <c r="G9" i="1"/>
  <c r="G2" i="1"/>
  <c r="G43" i="1"/>
  <c r="H43" i="1"/>
  <c r="H12" i="1"/>
  <c r="G12" i="1" s="1"/>
  <c r="G42" i="1"/>
  <c r="G31" i="1"/>
</calcChain>
</file>

<file path=xl/sharedStrings.xml><?xml version="1.0" encoding="utf-8"?>
<sst xmlns="http://schemas.openxmlformats.org/spreadsheetml/2006/main" count="226" uniqueCount="134">
  <si>
    <t>Last Name</t>
  </si>
  <si>
    <t>First Name</t>
  </si>
  <si>
    <t>Middle Initial</t>
  </si>
  <si>
    <t>Suffix</t>
  </si>
  <si>
    <t>Title</t>
  </si>
  <si>
    <t>Department</t>
  </si>
  <si>
    <t>Base Salary</t>
  </si>
  <si>
    <t>Overtime</t>
  </si>
  <si>
    <t>Start Date</t>
  </si>
  <si>
    <t>Fulmer</t>
  </si>
  <si>
    <t>Terry</t>
  </si>
  <si>
    <t>L</t>
  </si>
  <si>
    <t>Trustee</t>
  </si>
  <si>
    <t>Board</t>
  </si>
  <si>
    <t>Ezop</t>
  </si>
  <si>
    <t>Jennifer</t>
  </si>
  <si>
    <t>Administrative Clerk</t>
  </si>
  <si>
    <t>Administration</t>
  </si>
  <si>
    <t>Holiday</t>
  </si>
  <si>
    <t>Murphy</t>
  </si>
  <si>
    <t>Kristen</t>
  </si>
  <si>
    <t>R</t>
  </si>
  <si>
    <t>Finance Clerk</t>
  </si>
  <si>
    <t>Stout</t>
  </si>
  <si>
    <t>Seresa</t>
  </si>
  <si>
    <t>E</t>
  </si>
  <si>
    <t>Thomas</t>
  </si>
  <si>
    <t>Karla</t>
  </si>
  <si>
    <t>Village Clerk</t>
  </si>
  <si>
    <t>Bardy</t>
  </si>
  <si>
    <t>Dennis</t>
  </si>
  <si>
    <t>Drabant</t>
  </si>
  <si>
    <t>Scott</t>
  </si>
  <si>
    <t>Elliott</t>
  </si>
  <si>
    <t>Robert</t>
  </si>
  <si>
    <t>J</t>
  </si>
  <si>
    <t>Koenig</t>
  </si>
  <si>
    <t>Peter</t>
  </si>
  <si>
    <t>Village President</t>
  </si>
  <si>
    <t>Kunz</t>
  </si>
  <si>
    <t>Craig</t>
  </si>
  <si>
    <t>Nelson</t>
  </si>
  <si>
    <t>David</t>
  </si>
  <si>
    <t>Olson</t>
  </si>
  <si>
    <t>Lauri</t>
  </si>
  <si>
    <t>Peiler</t>
  </si>
  <si>
    <t>Frank</t>
  </si>
  <si>
    <t>Speaker</t>
  </si>
  <si>
    <t>James</t>
  </si>
  <si>
    <t>Treasurer</t>
  </si>
  <si>
    <t>Wardanian</t>
  </si>
  <si>
    <t>Ramsin</t>
  </si>
  <si>
    <t>Adams</t>
  </si>
  <si>
    <t>Richard</t>
  </si>
  <si>
    <t>Lieutenant</t>
  </si>
  <si>
    <t>Police</t>
  </si>
  <si>
    <t>Allen</t>
  </si>
  <si>
    <t>Gwendolyn</t>
  </si>
  <si>
    <t>M</t>
  </si>
  <si>
    <t>S</t>
  </si>
  <si>
    <t>Clerk</t>
  </si>
  <si>
    <t>Baker</t>
  </si>
  <si>
    <t>Rolf</t>
  </si>
  <si>
    <t>F</t>
  </si>
  <si>
    <t>PT Officer</t>
  </si>
  <si>
    <t>Bappert</t>
  </si>
  <si>
    <t>Elizabeth</t>
  </si>
  <si>
    <t>Barber</t>
  </si>
  <si>
    <t>Samantha</t>
  </si>
  <si>
    <t>D</t>
  </si>
  <si>
    <t>Barham</t>
  </si>
  <si>
    <t>Eric</t>
  </si>
  <si>
    <t>Cetrangolo</t>
  </si>
  <si>
    <t>Ciro</t>
  </si>
  <si>
    <t xml:space="preserve">Chief </t>
  </si>
  <si>
    <t>Fillicaro</t>
  </si>
  <si>
    <t>N</t>
  </si>
  <si>
    <t>Officer</t>
  </si>
  <si>
    <t>Freese</t>
  </si>
  <si>
    <t>Kevin</t>
  </si>
  <si>
    <t>Grindley</t>
  </si>
  <si>
    <t>Cody</t>
  </si>
  <si>
    <t>Non-Cert Officer</t>
  </si>
  <si>
    <t>Hoelz</t>
  </si>
  <si>
    <t>Patrick</t>
  </si>
  <si>
    <t>G</t>
  </si>
  <si>
    <t>Kelly</t>
  </si>
  <si>
    <t>Daniel</t>
  </si>
  <si>
    <t>B</t>
  </si>
  <si>
    <t>CSO</t>
  </si>
  <si>
    <t>Kivley</t>
  </si>
  <si>
    <t>Mark</t>
  </si>
  <si>
    <t>Lowe</t>
  </si>
  <si>
    <t>Jesse</t>
  </si>
  <si>
    <t>Lyons</t>
  </si>
  <si>
    <t>Charles</t>
  </si>
  <si>
    <t>Marquette</t>
  </si>
  <si>
    <t>Brett</t>
  </si>
  <si>
    <t>McAlevy</t>
  </si>
  <si>
    <t>Michael</t>
  </si>
  <si>
    <t>Code Official</t>
  </si>
  <si>
    <t>Murphey</t>
  </si>
  <si>
    <t>Chad</t>
  </si>
  <si>
    <t>W</t>
  </si>
  <si>
    <t>Priest</t>
  </si>
  <si>
    <t>P</t>
  </si>
  <si>
    <t>Rau</t>
  </si>
  <si>
    <t>Raymond</t>
  </si>
  <si>
    <t>Jr.</t>
  </si>
  <si>
    <t>Smith</t>
  </si>
  <si>
    <t>Lisa</t>
  </si>
  <si>
    <t>Welch</t>
  </si>
  <si>
    <t>Steven</t>
  </si>
  <si>
    <t>Guzman</t>
  </si>
  <si>
    <t>Jose</t>
  </si>
  <si>
    <t>Operator</t>
  </si>
  <si>
    <t>Public Works</t>
  </si>
  <si>
    <t>Hayashi</t>
  </si>
  <si>
    <t>Kai</t>
  </si>
  <si>
    <t>K</t>
  </si>
  <si>
    <t>PT</t>
  </si>
  <si>
    <t>Hernandez</t>
  </si>
  <si>
    <t>Sergio</t>
  </si>
  <si>
    <t>Timothy</t>
  </si>
  <si>
    <t>Price</t>
  </si>
  <si>
    <t>William</t>
  </si>
  <si>
    <t>Supervisor</t>
  </si>
  <si>
    <t>Johnathan</t>
  </si>
  <si>
    <t>C</t>
  </si>
  <si>
    <t>Weber</t>
  </si>
  <si>
    <t>A</t>
  </si>
  <si>
    <t>Yates</t>
  </si>
  <si>
    <t>Satrina</t>
  </si>
  <si>
    <t>O'Connor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</si>
</sst>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47" totalsRowShown="0">
  <autoFilter ref="A1:J47"/>
  <sortState ref="A2:J47">
    <sortCondition ref="A1:A47"/>
  </sortState>
  <tableColumns count="10">
    <tableColumn id="1" name="Last Name"/>
    <tableColumn id="2" name="First Name"/>
    <tableColumn id="3" name="Middle Initial"/>
    <tableColumn id="4" name="Suffix"/>
    <tableColumn id="5" name="Title"/>
    <tableColumn id="6" name="Department"/>
    <tableColumn id="7" name="Base Salary" dataCellStyle="Currency"/>
    <tableColumn id="8" name="Holiday" dataCellStyle="Currency"/>
    <tableColumn id="9" name="Overtime" dataCellStyle="Currency"/>
    <tableColumn id="10" name="Start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D29" sqref="D29"/>
    </sheetView>
  </sheetViews>
  <sheetFormatPr defaultRowHeight="14.4" x14ac:dyDescent="0.3"/>
  <cols>
    <col min="1" max="1" width="12.33203125" customWidth="1"/>
    <col min="2" max="2" width="12.6640625" customWidth="1"/>
    <col min="3" max="3" width="15.109375" customWidth="1"/>
    <col min="5" max="5" width="19.44140625" bestFit="1" customWidth="1"/>
    <col min="6" max="6" width="14.44140625" bestFit="1" customWidth="1"/>
    <col min="7" max="7" width="13" customWidth="1"/>
    <col min="8" max="8" width="10.5546875" bestFit="1" customWidth="1"/>
    <col min="9" max="9" width="11.5546875" customWidth="1"/>
    <col min="10" max="10" width="11.88671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18</v>
      </c>
      <c r="I1" t="s">
        <v>7</v>
      </c>
      <c r="J1" t="s">
        <v>8</v>
      </c>
    </row>
    <row r="2" spans="1:10" x14ac:dyDescent="0.3">
      <c r="A2" t="s">
        <v>52</v>
      </c>
      <c r="B2" t="s">
        <v>53</v>
      </c>
      <c r="C2" t="s">
        <v>59</v>
      </c>
      <c r="E2" t="s">
        <v>54</v>
      </c>
      <c r="F2" t="s">
        <v>55</v>
      </c>
      <c r="G2" s="2">
        <f>75484.8-H2</f>
        <v>74027.44</v>
      </c>
      <c r="H2" s="2">
        <v>1457.36</v>
      </c>
      <c r="I2" s="2"/>
      <c r="J2" s="1">
        <v>42224</v>
      </c>
    </row>
    <row r="3" spans="1:10" x14ac:dyDescent="0.3">
      <c r="A3" t="s">
        <v>56</v>
      </c>
      <c r="B3" t="s">
        <v>57</v>
      </c>
      <c r="C3" t="s">
        <v>58</v>
      </c>
      <c r="E3" t="s">
        <v>60</v>
      </c>
      <c r="F3" t="s">
        <v>55</v>
      </c>
      <c r="G3" s="2">
        <v>7893.9</v>
      </c>
      <c r="H3" s="2"/>
      <c r="I3" s="2"/>
      <c r="J3" s="1">
        <v>41192</v>
      </c>
    </row>
    <row r="4" spans="1:10" x14ac:dyDescent="0.3">
      <c r="A4" t="s">
        <v>61</v>
      </c>
      <c r="B4" t="s">
        <v>62</v>
      </c>
      <c r="C4" t="s">
        <v>63</v>
      </c>
      <c r="E4" t="s">
        <v>64</v>
      </c>
      <c r="F4" t="s">
        <v>55</v>
      </c>
      <c r="G4" s="2">
        <v>6772.5</v>
      </c>
      <c r="H4" s="2"/>
      <c r="I4" s="2"/>
      <c r="J4" s="1">
        <v>40810</v>
      </c>
    </row>
    <row r="5" spans="1:10" x14ac:dyDescent="0.3">
      <c r="A5" t="s">
        <v>65</v>
      </c>
      <c r="B5" t="s">
        <v>66</v>
      </c>
      <c r="E5" t="s">
        <v>60</v>
      </c>
      <c r="F5" t="s">
        <v>55</v>
      </c>
      <c r="G5" s="2">
        <v>4635.68</v>
      </c>
      <c r="H5" s="2"/>
      <c r="I5" s="2"/>
      <c r="J5" s="1">
        <v>41890</v>
      </c>
    </row>
    <row r="6" spans="1:10" x14ac:dyDescent="0.3">
      <c r="A6" t="s">
        <v>67</v>
      </c>
      <c r="B6" t="s">
        <v>68</v>
      </c>
      <c r="C6" t="s">
        <v>69</v>
      </c>
      <c r="E6" t="s">
        <v>89</v>
      </c>
      <c r="F6" t="s">
        <v>55</v>
      </c>
      <c r="G6" s="2">
        <v>525</v>
      </c>
      <c r="H6" s="2"/>
      <c r="I6" s="2"/>
      <c r="J6" s="1">
        <v>42562</v>
      </c>
    </row>
    <row r="7" spans="1:10" x14ac:dyDescent="0.3">
      <c r="A7" t="s">
        <v>29</v>
      </c>
      <c r="B7" t="s">
        <v>30</v>
      </c>
      <c r="E7" t="s">
        <v>12</v>
      </c>
      <c r="F7" t="s">
        <v>13</v>
      </c>
      <c r="G7" s="2">
        <v>1850</v>
      </c>
      <c r="H7" s="2"/>
      <c r="I7" s="2"/>
      <c r="J7" s="1">
        <v>38473</v>
      </c>
    </row>
    <row r="8" spans="1:10" x14ac:dyDescent="0.3">
      <c r="A8" t="s">
        <v>70</v>
      </c>
      <c r="B8" t="s">
        <v>71</v>
      </c>
      <c r="E8" t="s">
        <v>64</v>
      </c>
      <c r="F8" t="s">
        <v>55</v>
      </c>
      <c r="G8" s="2">
        <v>11298</v>
      </c>
      <c r="H8" s="2"/>
      <c r="I8" s="2"/>
      <c r="J8" s="1">
        <v>39429</v>
      </c>
    </row>
    <row r="9" spans="1:10" x14ac:dyDescent="0.3">
      <c r="A9" t="s">
        <v>72</v>
      </c>
      <c r="B9" t="s">
        <v>73</v>
      </c>
      <c r="E9" t="s">
        <v>74</v>
      </c>
      <c r="F9" t="s">
        <v>55</v>
      </c>
      <c r="G9" s="2">
        <f>93466.85-H9</f>
        <v>92005.32</v>
      </c>
      <c r="H9" s="2">
        <v>1461.53</v>
      </c>
      <c r="I9" s="2"/>
      <c r="J9" s="1">
        <v>39405</v>
      </c>
    </row>
    <row r="10" spans="1:10" x14ac:dyDescent="0.3">
      <c r="A10" t="s">
        <v>31</v>
      </c>
      <c r="B10" t="s">
        <v>32</v>
      </c>
      <c r="E10" t="s">
        <v>12</v>
      </c>
      <c r="F10" t="s">
        <v>13</v>
      </c>
      <c r="G10" s="2">
        <v>825</v>
      </c>
      <c r="H10" s="2"/>
      <c r="I10" s="2"/>
      <c r="J10" s="1">
        <v>38585</v>
      </c>
    </row>
    <row r="11" spans="1:10" x14ac:dyDescent="0.3">
      <c r="A11" t="s">
        <v>33</v>
      </c>
      <c r="B11" t="s">
        <v>34</v>
      </c>
      <c r="C11" t="s">
        <v>35</v>
      </c>
      <c r="E11" t="s">
        <v>12</v>
      </c>
      <c r="F11" t="s">
        <v>13</v>
      </c>
      <c r="G11" s="2">
        <v>725</v>
      </c>
      <c r="H11" s="2"/>
      <c r="I11" s="2"/>
      <c r="J11" s="1">
        <v>42859</v>
      </c>
    </row>
    <row r="12" spans="1:10" x14ac:dyDescent="0.3">
      <c r="A12" t="s">
        <v>14</v>
      </c>
      <c r="B12" t="s">
        <v>15</v>
      </c>
      <c r="E12" t="s">
        <v>16</v>
      </c>
      <c r="F12" t="s">
        <v>17</v>
      </c>
      <c r="G12" s="2">
        <f>46226.87-H12</f>
        <v>44593.91</v>
      </c>
      <c r="H12" s="2">
        <f>147.84+1485.12</f>
        <v>1632.9599999999998</v>
      </c>
      <c r="I12" s="2"/>
      <c r="J12" s="1">
        <v>40658</v>
      </c>
    </row>
    <row r="13" spans="1:10" x14ac:dyDescent="0.3">
      <c r="A13" t="s">
        <v>75</v>
      </c>
      <c r="B13" t="s">
        <v>15</v>
      </c>
      <c r="C13" t="s">
        <v>76</v>
      </c>
      <c r="E13" t="s">
        <v>77</v>
      </c>
      <c r="F13" t="s">
        <v>55</v>
      </c>
      <c r="G13" s="2">
        <f>44746.44-H13-I13</f>
        <v>37598.699999999997</v>
      </c>
      <c r="H13" s="2">
        <f>1045.44</f>
        <v>1045.44</v>
      </c>
      <c r="I13" s="2">
        <f>80.73+5921.8+99.77</f>
        <v>6102.3</v>
      </c>
      <c r="J13" s="1">
        <v>42856</v>
      </c>
    </row>
    <row r="14" spans="1:10" x14ac:dyDescent="0.3">
      <c r="A14" t="s">
        <v>78</v>
      </c>
      <c r="B14" t="s">
        <v>79</v>
      </c>
      <c r="C14" t="s">
        <v>21</v>
      </c>
      <c r="E14" t="s">
        <v>77</v>
      </c>
      <c r="F14" t="s">
        <v>55</v>
      </c>
      <c r="G14" s="2">
        <f>38614.79-H14-I14</f>
        <v>33465.58</v>
      </c>
      <c r="H14" s="2">
        <f>607.04</f>
        <v>607.04</v>
      </c>
      <c r="I14" s="2">
        <f>447.72+3857.28+237.17</f>
        <v>4542.17</v>
      </c>
      <c r="J14" s="1">
        <v>42047</v>
      </c>
    </row>
    <row r="15" spans="1:10" x14ac:dyDescent="0.3">
      <c r="A15" t="s">
        <v>9</v>
      </c>
      <c r="B15" t="s">
        <v>10</v>
      </c>
      <c r="C15" t="s">
        <v>11</v>
      </c>
      <c r="E15" t="s">
        <v>12</v>
      </c>
      <c r="F15" t="s">
        <v>13</v>
      </c>
      <c r="G15" s="2">
        <v>700</v>
      </c>
      <c r="H15" s="2"/>
      <c r="I15" s="2"/>
      <c r="J15" s="1">
        <v>42856</v>
      </c>
    </row>
    <row r="16" spans="1:10" x14ac:dyDescent="0.3">
      <c r="A16" t="s">
        <v>80</v>
      </c>
      <c r="B16" t="s">
        <v>81</v>
      </c>
      <c r="C16" t="s">
        <v>35</v>
      </c>
      <c r="E16" t="s">
        <v>82</v>
      </c>
      <c r="F16" t="s">
        <v>55</v>
      </c>
      <c r="G16" s="2">
        <v>1479.8</v>
      </c>
      <c r="H16" s="2">
        <v>169.12</v>
      </c>
      <c r="I16" s="2">
        <v>253.68</v>
      </c>
      <c r="J16" s="1">
        <v>43081</v>
      </c>
    </row>
    <row r="17" spans="1:11" x14ac:dyDescent="0.3">
      <c r="A17" t="s">
        <v>113</v>
      </c>
      <c r="B17" t="s">
        <v>114</v>
      </c>
      <c r="C17" t="s">
        <v>11</v>
      </c>
      <c r="D17" t="s">
        <v>108</v>
      </c>
      <c r="E17" t="s">
        <v>115</v>
      </c>
      <c r="F17" t="s">
        <v>116</v>
      </c>
      <c r="G17" s="2">
        <f>50057.73-H17-I17</f>
        <v>43238.25</v>
      </c>
      <c r="H17" s="2">
        <f>1540.78</f>
        <v>1540.78</v>
      </c>
      <c r="I17" s="2">
        <f>15.74+1196.44+966.35+1635.66+1141.79+322.72</f>
        <v>5278.7000000000007</v>
      </c>
      <c r="J17" s="1">
        <v>40837</v>
      </c>
      <c r="K17" s="1"/>
    </row>
    <row r="18" spans="1:11" x14ac:dyDescent="0.3">
      <c r="A18" t="s">
        <v>117</v>
      </c>
      <c r="B18" t="s">
        <v>118</v>
      </c>
      <c r="C18" t="s">
        <v>119</v>
      </c>
      <c r="E18" t="s">
        <v>120</v>
      </c>
      <c r="F18" t="s">
        <v>116</v>
      </c>
      <c r="G18" s="2">
        <v>3342</v>
      </c>
      <c r="H18" s="2"/>
      <c r="I18" s="2"/>
      <c r="J18" s="1">
        <v>42521</v>
      </c>
      <c r="K18" s="1"/>
    </row>
    <row r="19" spans="1:11" x14ac:dyDescent="0.3">
      <c r="A19" t="s">
        <v>121</v>
      </c>
      <c r="B19" t="s">
        <v>122</v>
      </c>
      <c r="C19" t="s">
        <v>35</v>
      </c>
      <c r="E19" t="s">
        <v>120</v>
      </c>
      <c r="F19" t="s">
        <v>116</v>
      </c>
      <c r="G19" s="2">
        <v>7071</v>
      </c>
      <c r="H19" s="2"/>
      <c r="I19" s="2"/>
      <c r="J19" s="1">
        <v>42172</v>
      </c>
      <c r="K19" s="1"/>
    </row>
    <row r="20" spans="1:11" x14ac:dyDescent="0.3">
      <c r="A20" t="s">
        <v>83</v>
      </c>
      <c r="B20" t="s">
        <v>84</v>
      </c>
      <c r="C20" t="s">
        <v>85</v>
      </c>
      <c r="E20" t="s">
        <v>77</v>
      </c>
      <c r="F20" t="s">
        <v>55</v>
      </c>
      <c r="G20" s="2">
        <f>42349.65-H20-I20</f>
        <v>38448.050000000003</v>
      </c>
      <c r="H20" s="2">
        <f>997.84</f>
        <v>997.84</v>
      </c>
      <c r="I20" s="2">
        <f>851.12+2002.41+50.23</f>
        <v>2903.76</v>
      </c>
      <c r="J20" s="1">
        <v>41990</v>
      </c>
      <c r="K20" s="1"/>
    </row>
    <row r="21" spans="1:11" x14ac:dyDescent="0.3">
      <c r="A21" t="s">
        <v>86</v>
      </c>
      <c r="B21" t="s">
        <v>87</v>
      </c>
      <c r="C21" t="s">
        <v>88</v>
      </c>
      <c r="E21" t="s">
        <v>89</v>
      </c>
      <c r="F21" t="s">
        <v>55</v>
      </c>
      <c r="G21" s="2">
        <v>2274</v>
      </c>
      <c r="H21" s="2"/>
      <c r="I21" s="2"/>
      <c r="J21" s="1">
        <v>42846</v>
      </c>
      <c r="K21" s="1"/>
    </row>
    <row r="22" spans="1:11" x14ac:dyDescent="0.3">
      <c r="A22" t="s">
        <v>90</v>
      </c>
      <c r="B22" t="s">
        <v>91</v>
      </c>
      <c r="C22" t="s">
        <v>21</v>
      </c>
      <c r="E22" t="s">
        <v>89</v>
      </c>
      <c r="F22" t="s">
        <v>55</v>
      </c>
      <c r="G22" s="2">
        <v>14898.75</v>
      </c>
      <c r="H22" s="2"/>
      <c r="I22" s="2"/>
      <c r="J22" s="1">
        <v>42023</v>
      </c>
      <c r="K22" s="1"/>
    </row>
    <row r="23" spans="1:11" x14ac:dyDescent="0.3">
      <c r="A23" t="s">
        <v>36</v>
      </c>
      <c r="B23" t="s">
        <v>37</v>
      </c>
      <c r="E23" t="s">
        <v>38</v>
      </c>
      <c r="F23" t="s">
        <v>13</v>
      </c>
      <c r="G23" s="2">
        <v>3250</v>
      </c>
      <c r="H23" s="2"/>
      <c r="I23" s="2"/>
      <c r="J23" s="1">
        <v>38473</v>
      </c>
      <c r="K23" s="1"/>
    </row>
    <row r="24" spans="1:11" x14ac:dyDescent="0.3">
      <c r="A24" t="s">
        <v>36</v>
      </c>
      <c r="B24" t="s">
        <v>123</v>
      </c>
      <c r="E24" t="s">
        <v>115</v>
      </c>
      <c r="F24" t="s">
        <v>116</v>
      </c>
      <c r="G24" s="2">
        <f>50918.56-H24-I24</f>
        <v>45223.369999999995</v>
      </c>
      <c r="H24" s="2">
        <v>1571.28</v>
      </c>
      <c r="I24" s="2">
        <f>453.55+695.69+1600.53+1374.14</f>
        <v>4123.91</v>
      </c>
      <c r="J24" s="1">
        <v>41395</v>
      </c>
      <c r="K24" s="1"/>
    </row>
    <row r="25" spans="1:11" x14ac:dyDescent="0.3">
      <c r="A25" t="s">
        <v>39</v>
      </c>
      <c r="B25" t="s">
        <v>40</v>
      </c>
      <c r="C25" t="s">
        <v>11</v>
      </c>
      <c r="E25" t="s">
        <v>38</v>
      </c>
      <c r="F25" t="s">
        <v>13</v>
      </c>
      <c r="G25" s="2">
        <v>4400</v>
      </c>
      <c r="H25" s="2"/>
      <c r="I25" s="2"/>
      <c r="J25" s="1">
        <v>40731</v>
      </c>
      <c r="K25" s="1"/>
    </row>
    <row r="26" spans="1:11" x14ac:dyDescent="0.3">
      <c r="A26" t="s">
        <v>92</v>
      </c>
      <c r="B26" t="s">
        <v>93</v>
      </c>
      <c r="C26" t="s">
        <v>69</v>
      </c>
      <c r="E26" t="s">
        <v>77</v>
      </c>
      <c r="F26" t="s">
        <v>55</v>
      </c>
      <c r="G26" s="2">
        <v>1491</v>
      </c>
      <c r="H26" s="2"/>
      <c r="I26" s="2"/>
      <c r="J26" s="1">
        <v>41439</v>
      </c>
      <c r="K26" s="1"/>
    </row>
    <row r="27" spans="1:11" x14ac:dyDescent="0.3">
      <c r="A27" t="s">
        <v>94</v>
      </c>
      <c r="B27" t="s">
        <v>95</v>
      </c>
      <c r="E27" t="s">
        <v>89</v>
      </c>
      <c r="F27" t="s">
        <v>55</v>
      </c>
      <c r="G27" s="2">
        <v>1447.5</v>
      </c>
      <c r="H27" s="2"/>
      <c r="I27" s="2"/>
      <c r="J27" s="1">
        <v>42537</v>
      </c>
      <c r="K27" s="1"/>
    </row>
    <row r="28" spans="1:11" x14ac:dyDescent="0.3">
      <c r="A28" t="s">
        <v>96</v>
      </c>
      <c r="B28" t="s">
        <v>97</v>
      </c>
      <c r="E28" t="s">
        <v>64</v>
      </c>
      <c r="F28" t="s">
        <v>55</v>
      </c>
      <c r="G28" s="2">
        <v>1134</v>
      </c>
      <c r="H28" s="2"/>
      <c r="I28" s="2"/>
      <c r="J28" s="1">
        <v>39269</v>
      </c>
      <c r="K28" s="1"/>
    </row>
    <row r="29" spans="1:11" x14ac:dyDescent="0.3">
      <c r="A29" t="s">
        <v>98</v>
      </c>
      <c r="B29" t="s">
        <v>99</v>
      </c>
      <c r="C29" t="s">
        <v>85</v>
      </c>
      <c r="E29" t="s">
        <v>100</v>
      </c>
      <c r="F29" t="s">
        <v>55</v>
      </c>
      <c r="G29" s="2">
        <v>12144</v>
      </c>
      <c r="H29" s="2"/>
      <c r="I29" s="2"/>
      <c r="J29" s="1">
        <v>42873</v>
      </c>
      <c r="K29" s="1"/>
    </row>
    <row r="30" spans="1:11" x14ac:dyDescent="0.3">
      <c r="A30" t="s">
        <v>101</v>
      </c>
      <c r="B30" t="s">
        <v>102</v>
      </c>
      <c r="C30" t="s">
        <v>105</v>
      </c>
      <c r="E30" t="s">
        <v>64</v>
      </c>
      <c r="F30" t="s">
        <v>55</v>
      </c>
      <c r="G30" s="2">
        <v>9870</v>
      </c>
      <c r="H30" s="2"/>
      <c r="I30" s="2"/>
      <c r="J30" s="1">
        <v>42610</v>
      </c>
      <c r="K30" s="1"/>
    </row>
    <row r="31" spans="1:11" x14ac:dyDescent="0.3">
      <c r="A31" t="s">
        <v>19</v>
      </c>
      <c r="B31" t="s">
        <v>20</v>
      </c>
      <c r="C31" t="s">
        <v>21</v>
      </c>
      <c r="E31" t="s">
        <v>22</v>
      </c>
      <c r="F31" t="s">
        <v>17</v>
      </c>
      <c r="G31" s="2">
        <f>22507.52-H31</f>
        <v>21616.32</v>
      </c>
      <c r="H31" s="2">
        <v>891.2</v>
      </c>
      <c r="I31" s="2"/>
      <c r="J31" s="1">
        <v>42914</v>
      </c>
      <c r="K31" s="1"/>
    </row>
    <row r="32" spans="1:11" x14ac:dyDescent="0.3">
      <c r="A32" t="s">
        <v>41</v>
      </c>
      <c r="B32" t="s">
        <v>42</v>
      </c>
      <c r="E32" t="s">
        <v>12</v>
      </c>
      <c r="F32" t="s">
        <v>13</v>
      </c>
      <c r="G32" s="2">
        <v>1575</v>
      </c>
      <c r="H32" s="2"/>
      <c r="I32" s="2"/>
      <c r="J32" s="1">
        <v>42131</v>
      </c>
      <c r="K32" s="1"/>
    </row>
    <row r="33" spans="1:11" x14ac:dyDescent="0.3">
      <c r="A33" t="s">
        <v>133</v>
      </c>
      <c r="B33" t="s">
        <v>30</v>
      </c>
      <c r="C33" t="s">
        <v>105</v>
      </c>
      <c r="E33" t="s">
        <v>64</v>
      </c>
      <c r="F33" t="s">
        <v>55</v>
      </c>
      <c r="G33" s="2">
        <v>9681</v>
      </c>
      <c r="H33" s="2"/>
      <c r="I33" s="2">
        <v>94.5</v>
      </c>
      <c r="J33" s="1">
        <v>42525</v>
      </c>
      <c r="K33" s="1"/>
    </row>
    <row r="34" spans="1:11" x14ac:dyDescent="0.3">
      <c r="A34" t="s">
        <v>43</v>
      </c>
      <c r="B34" t="s">
        <v>44</v>
      </c>
      <c r="E34" t="s">
        <v>12</v>
      </c>
      <c r="F34" t="s">
        <v>13</v>
      </c>
      <c r="G34" s="2">
        <v>600</v>
      </c>
      <c r="H34" s="2"/>
      <c r="I34" s="2"/>
      <c r="J34" s="1">
        <v>42222</v>
      </c>
      <c r="K34" s="1"/>
    </row>
    <row r="35" spans="1:11" x14ac:dyDescent="0.3">
      <c r="A35" t="s">
        <v>45</v>
      </c>
      <c r="B35" t="s">
        <v>46</v>
      </c>
      <c r="E35" t="s">
        <v>12</v>
      </c>
      <c r="F35" t="s">
        <v>13</v>
      </c>
      <c r="G35" s="2">
        <v>725</v>
      </c>
      <c r="H35" s="2"/>
      <c r="I35" s="2"/>
      <c r="J35" s="1">
        <v>42856</v>
      </c>
      <c r="K35" s="1"/>
    </row>
    <row r="36" spans="1:11" x14ac:dyDescent="0.3">
      <c r="A36" t="s">
        <v>124</v>
      </c>
      <c r="B36" t="s">
        <v>125</v>
      </c>
      <c r="C36" t="s">
        <v>11</v>
      </c>
      <c r="D36" t="s">
        <v>108</v>
      </c>
      <c r="E36" t="s">
        <v>126</v>
      </c>
      <c r="F36" t="s">
        <v>116</v>
      </c>
      <c r="G36" s="2">
        <f>61336.43-H36-I36</f>
        <v>53757.760000000002</v>
      </c>
      <c r="H36" s="2">
        <f>1806</f>
        <v>1806</v>
      </c>
      <c r="I36" s="2">
        <f>1194.95+2551.72+764.67+1261.33</f>
        <v>5772.67</v>
      </c>
      <c r="J36" s="1">
        <v>37683</v>
      </c>
      <c r="K36" s="1"/>
    </row>
    <row r="37" spans="1:11" x14ac:dyDescent="0.3">
      <c r="A37" t="s">
        <v>124</v>
      </c>
      <c r="B37" t="s">
        <v>127</v>
      </c>
      <c r="C37" t="s">
        <v>128</v>
      </c>
      <c r="E37" t="s">
        <v>120</v>
      </c>
      <c r="F37" t="s">
        <v>116</v>
      </c>
      <c r="G37" s="2">
        <v>4155</v>
      </c>
      <c r="H37" s="2"/>
      <c r="I37" s="2"/>
      <c r="J37" s="1">
        <v>42706</v>
      </c>
      <c r="K37" s="1"/>
    </row>
    <row r="38" spans="1:11" x14ac:dyDescent="0.3">
      <c r="A38" t="s">
        <v>104</v>
      </c>
      <c r="B38" t="s">
        <v>48</v>
      </c>
      <c r="C38" t="s">
        <v>103</v>
      </c>
      <c r="E38" t="s">
        <v>82</v>
      </c>
      <c r="F38" t="s">
        <v>55</v>
      </c>
      <c r="G38" s="2">
        <v>507.36</v>
      </c>
      <c r="H38" s="2">
        <v>169.12</v>
      </c>
      <c r="I38" s="2">
        <v>253.68</v>
      </c>
      <c r="J38" s="1">
        <v>43090</v>
      </c>
      <c r="K38" s="1"/>
    </row>
    <row r="39" spans="1:11" x14ac:dyDescent="0.3">
      <c r="A39" t="s">
        <v>106</v>
      </c>
      <c r="B39" t="s">
        <v>107</v>
      </c>
      <c r="C39" t="s">
        <v>21</v>
      </c>
      <c r="D39" t="s">
        <v>108</v>
      </c>
      <c r="E39" t="s">
        <v>77</v>
      </c>
      <c r="F39" t="s">
        <v>55</v>
      </c>
      <c r="G39" s="2">
        <f>69724.18-H39-I39</f>
        <v>61356.959999999999</v>
      </c>
      <c r="H39" s="2">
        <f>197.36+1649.92+208.4</f>
        <v>2055.6800000000003</v>
      </c>
      <c r="I39" s="2">
        <f>3900.5+320.92+259.04+1831.08</f>
        <v>6311.54</v>
      </c>
      <c r="J39" s="1">
        <v>42261</v>
      </c>
      <c r="K39" s="1"/>
    </row>
    <row r="40" spans="1:11" x14ac:dyDescent="0.3">
      <c r="A40" t="s">
        <v>109</v>
      </c>
      <c r="B40" t="s">
        <v>110</v>
      </c>
      <c r="E40" t="s">
        <v>64</v>
      </c>
      <c r="F40" t="s">
        <v>55</v>
      </c>
      <c r="G40" s="2">
        <v>10410.75</v>
      </c>
      <c r="H40" s="2"/>
      <c r="I40" s="2">
        <v>189</v>
      </c>
      <c r="J40" s="1">
        <v>39479</v>
      </c>
      <c r="K40" s="1"/>
    </row>
    <row r="41" spans="1:11" x14ac:dyDescent="0.3">
      <c r="A41" t="s">
        <v>47</v>
      </c>
      <c r="B41" t="s">
        <v>48</v>
      </c>
      <c r="E41" t="s">
        <v>49</v>
      </c>
      <c r="F41" t="s">
        <v>13</v>
      </c>
      <c r="G41" s="2">
        <v>150</v>
      </c>
      <c r="H41" s="2"/>
      <c r="I41" s="2"/>
      <c r="J41" s="1">
        <v>38473</v>
      </c>
      <c r="K41" s="1"/>
    </row>
    <row r="42" spans="1:11" x14ac:dyDescent="0.3">
      <c r="A42" t="s">
        <v>23</v>
      </c>
      <c r="B42" t="s">
        <v>24</v>
      </c>
      <c r="C42" t="s">
        <v>25</v>
      </c>
      <c r="E42" t="s">
        <v>22</v>
      </c>
      <c r="F42" t="s">
        <v>17</v>
      </c>
      <c r="G42" s="2">
        <f>28147.07-H42-I42</f>
        <v>27055.839999999997</v>
      </c>
      <c r="H42" s="2">
        <v>934.08</v>
      </c>
      <c r="I42" s="2">
        <v>157.15</v>
      </c>
      <c r="J42" s="1">
        <v>42067</v>
      </c>
      <c r="K42" s="1"/>
    </row>
    <row r="43" spans="1:11" x14ac:dyDescent="0.3">
      <c r="A43" t="s">
        <v>26</v>
      </c>
      <c r="B43" t="s">
        <v>27</v>
      </c>
      <c r="E43" t="s">
        <v>28</v>
      </c>
      <c r="F43" t="s">
        <v>17</v>
      </c>
      <c r="G43" s="2">
        <f>51600.8-H43</f>
        <v>49613.68</v>
      </c>
      <c r="H43" s="2">
        <f>200.32+1786.8</f>
        <v>1987.12</v>
      </c>
      <c r="I43" s="2"/>
      <c r="J43" s="1">
        <v>41031</v>
      </c>
      <c r="K43" s="1"/>
    </row>
    <row r="44" spans="1:11" x14ac:dyDescent="0.3">
      <c r="A44" t="s">
        <v>50</v>
      </c>
      <c r="B44" t="s">
        <v>51</v>
      </c>
      <c r="E44" t="s">
        <v>12</v>
      </c>
      <c r="F44" t="s">
        <v>13</v>
      </c>
      <c r="G44" s="2">
        <v>1825</v>
      </c>
      <c r="H44" s="2"/>
      <c r="I44" s="2"/>
      <c r="J44" s="1">
        <v>41030</v>
      </c>
      <c r="K44" s="1"/>
    </row>
    <row r="45" spans="1:11" x14ac:dyDescent="0.3">
      <c r="A45" t="s">
        <v>129</v>
      </c>
      <c r="B45" t="s">
        <v>10</v>
      </c>
      <c r="C45" t="s">
        <v>130</v>
      </c>
      <c r="E45" t="s">
        <v>115</v>
      </c>
      <c r="F45" t="s">
        <v>116</v>
      </c>
      <c r="G45" s="2">
        <f>47166.61-H45-I45</f>
        <v>43390.46</v>
      </c>
      <c r="H45" s="2">
        <v>1498.8</v>
      </c>
      <c r="I45" s="2">
        <f>93.68+669.04+433.77+534.55+546.31</f>
        <v>2277.35</v>
      </c>
      <c r="J45" s="1">
        <v>41797</v>
      </c>
      <c r="K45" s="1"/>
    </row>
    <row r="46" spans="1:11" x14ac:dyDescent="0.3">
      <c r="A46" t="s">
        <v>111</v>
      </c>
      <c r="B46" t="s">
        <v>112</v>
      </c>
      <c r="C46" t="s">
        <v>58</v>
      </c>
      <c r="E46" t="s">
        <v>64</v>
      </c>
      <c r="F46" t="s">
        <v>55</v>
      </c>
      <c r="G46" s="2">
        <v>6153</v>
      </c>
      <c r="H46" s="2"/>
      <c r="I46" s="2"/>
      <c r="J46" s="1">
        <v>41797</v>
      </c>
      <c r="K46" s="1"/>
    </row>
    <row r="47" spans="1:11" x14ac:dyDescent="0.3">
      <c r="A47" t="s">
        <v>131</v>
      </c>
      <c r="B47" t="s">
        <v>132</v>
      </c>
      <c r="C47" t="s">
        <v>130</v>
      </c>
      <c r="E47" t="s">
        <v>115</v>
      </c>
      <c r="F47" t="s">
        <v>116</v>
      </c>
      <c r="G47" s="2">
        <f>55970.95-H47-I47</f>
        <v>51545.319999999992</v>
      </c>
      <c r="H47" s="2">
        <v>1786.8</v>
      </c>
      <c r="I47" s="2">
        <f>1021.47+1101.92+73.41+442.03</f>
        <v>2638.83</v>
      </c>
      <c r="J47" s="1">
        <v>41869</v>
      </c>
      <c r="K47" s="1"/>
    </row>
    <row r="48" spans="1:11" x14ac:dyDescent="0.3">
      <c r="J48" s="1"/>
      <c r="K48" s="1"/>
    </row>
    <row r="49" spans="10:11" x14ac:dyDescent="0.3">
      <c r="J49" s="1"/>
      <c r="K49" s="1"/>
    </row>
    <row r="50" spans="10:11" x14ac:dyDescent="0.3">
      <c r="J50" s="1"/>
      <c r="K50" s="1"/>
    </row>
    <row r="51" spans="10:11" x14ac:dyDescent="0.3">
      <c r="J51" s="1"/>
      <c r="K51" s="1"/>
    </row>
    <row r="52" spans="10:11" x14ac:dyDescent="0.3">
      <c r="J52" s="1"/>
      <c r="K52" s="1"/>
    </row>
    <row r="53" spans="10:11" x14ac:dyDescent="0.3">
      <c r="J53" s="1"/>
      <c r="K53" s="1"/>
    </row>
    <row r="54" spans="10:11" x14ac:dyDescent="0.3">
      <c r="J54" s="1"/>
      <c r="K54" s="1"/>
    </row>
    <row r="55" spans="10:11" x14ac:dyDescent="0.3">
      <c r="J55" s="1"/>
      <c r="K55" s="1"/>
    </row>
    <row r="56" spans="10:11" x14ac:dyDescent="0.3">
      <c r="J56" s="1"/>
      <c r="K56" s="1"/>
    </row>
    <row r="57" spans="10:11" x14ac:dyDescent="0.3">
      <c r="J57" s="1"/>
      <c r="K57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Clerk</dc:creator>
  <cp:lastModifiedBy>Village Clerk</cp:lastModifiedBy>
  <dcterms:created xsi:type="dcterms:W3CDTF">2018-04-18T14:32:00Z</dcterms:created>
  <dcterms:modified xsi:type="dcterms:W3CDTF">2018-04-18T15:52:31Z</dcterms:modified>
</cp:coreProperties>
</file>