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14352" windowHeight="6720"/>
  </bookViews>
  <sheets>
    <sheet name="Salary -2017" sheetId="1" r:id="rId1"/>
  </sheets>
  <definedNames>
    <definedName name="Query_from_Payroll" localSheetId="0" hidden="1">'Salary -2017'!$A$1:$G$23</definedName>
  </definedNames>
  <calcPr calcId="145621"/>
</workbook>
</file>

<file path=xl/calcChain.xml><?xml version="1.0" encoding="utf-8"?>
<calcChain xmlns="http://schemas.openxmlformats.org/spreadsheetml/2006/main">
  <c r="I21" i="1" l="1"/>
  <c r="I20" i="1"/>
  <c r="I17" i="1"/>
  <c r="I14" i="1"/>
  <c r="I9" i="1"/>
  <c r="I6" i="1"/>
  <c r="I4" i="1"/>
</calcChain>
</file>

<file path=xl/connections.xml><?xml version="1.0" encoding="utf-8"?>
<connections xmlns="http://schemas.openxmlformats.org/spreadsheetml/2006/main">
  <connection id="1" name="Query from Payroll1" type="1" refreshedVersion="4" background="1" saveData="1">
    <dbPr connection="DSN=Payroll;DBQ=Payroll;CODEPAGE=1252;" command="SELECT EmployeeMasterS1.EmplNum, EmployeeMasterS1.EmplFName, EmployeeMasterS1.EmplLName, EmployeeMasterS1.Addr01, EmployeeMasterS1.Addr02, EmployeeMasterS1.City, EmployeeMasterS1.State, EmployeeMasterS1.SocSecNum, EmployeeMasterS1.EmplSex, EmployeeMasterS1.EmplRace, EmployeeMasterS1.MarrStatus, EmployeeMasterS1.EmerName, EmployeeMasterS1.EmerRelation, EmployeeMasterS1.EmerLocation, EmployeeMasterS1.DeptCd, EmployeeMasterS1.ClassCd, EmployeeMasterS1.StatusCd, EmployeeMasterS1.PensionCd, EmployeeMasterS1.ElecOfficialYn, EmployeeMasterS1.MethodOfPay, EmployeeMasterS1.BenefitCd01, EmployeeMasterS1.BenefitCd02, EmployeeMasterS1.BenefitCd03, EmployeeMasterS1.BenefitCd04, EmployeeMasterS1.BenefitCd05, EmployeeMasterS1.InsCd01, EmployeeMasterS1.InsCd02, EmployeeMasterS1.InsCd03, EmployeeMasterS1.StateCd, EmployeeMasterS1.StateAddYn, EmployeeMasterS1.StatePercDollar, EmployeeMasterS1.FedAddYn, EmployeeMasterS1.FedPercDollar, EmployeeMasterS1.DedCd01, EmployeeMasterS1.DedCd02, EmployeeMasterS1.DedCd03, EmployeeMasterS1.DedCd04, EmployeeMasterS1.DedCd05, EmployeeMasterS1.DedCd06, EmployeeMasterS1.DedCd07, EmployeeMasterS1.DedCd08, EmployeeMasterS1.GlAcctNum01, EmployeeMasterS1.GlAcctNum02, EmployeeMasterS1.GlAcctNum03, EmployeeMasterS1.GlAcctNum04, EmployeeMasterS1.GlAcctNum05, EmployeeMasterS1.GlAcctNum06, EmployeeMasterS1.Local1Yn, EmployeeMasterS1.Local2Yn, EmployeeMasterS1.BankCd, EmployeeMasterS1.EmplZip01, EmployeeMasterS1.EmplZip02, EmployeeMasterS1.BirthDate, EmployeeMasterS1.AreaCode, EmployeeMasterS1.Phone01, EmployeeMasterS1.Phone02, EmployeeMasterS1.EmerAreaCode, EmployeeMasterS1.EmerPhone01, EmployeeMasterS1.EmerPhone02, EmployeeMasterS1.PayLevel, EmployeeMasterS1.HireDate, EmployeeMasterS1.LevelDate, EmployeeMasterS1.StatusDate, EmployeeMasterS1.BaseHours, EmployeeMasterS1.InsDate01, EmployeeMasterS1.InsDate02, EmployeeMasterS1.InsDate03, EmployeeMasterS1.StateExemp, EmployeeMasterS1.StateAmt, EmployeeMasterS1.FedExemp, EmployeeMasterS1.FedAmt, EmployeeMasterS1.GlAcctPerc01, EmployeeMasterS1.GlAcctPerc02, EmployeeMasterS1.GlAcctPerc03, EmployeeMasterS1.GlAcctPerc04, EmployeeMasterS1.GlAcctPerc05, EmployeeMasterS1.GlAcctPerc06, EmployeeMasterS1.MtdGrossPay, EmployeeMasterS1.QtdGrossPay, EmployeeMasterS1.YtdGrossPay, EmployeeMasterS1.FtdGrossPay, EmployeeMasterS1.BankAccountNum, EmployeeMasterS1.BankChkOrSav, EmployeeMasterS1.TotalPension, EmployeeMasterS1.BankVolDedCd, EmployeeMasterS1.PayRate_x000d__x000a_FROM Payroll.EmployeeMasterS1 EmployeeMasterS1"/>
  </connection>
</connections>
</file>

<file path=xl/sharedStrings.xml><?xml version="1.0" encoding="utf-8"?>
<sst xmlns="http://schemas.openxmlformats.org/spreadsheetml/2006/main" count="118" uniqueCount="64">
  <si>
    <t>First Name</t>
  </si>
  <si>
    <t>Last Name</t>
  </si>
  <si>
    <t>Title</t>
  </si>
  <si>
    <t>Department</t>
  </si>
  <si>
    <t>Status</t>
  </si>
  <si>
    <t>Hire Date</t>
  </si>
  <si>
    <t>Salary</t>
  </si>
  <si>
    <t>STEVE</t>
  </si>
  <si>
    <t>BALINSKI</t>
  </si>
  <si>
    <t>Police Chief</t>
  </si>
  <si>
    <t>Police</t>
  </si>
  <si>
    <t>Full Time</t>
  </si>
  <si>
    <t>DOUGLAS</t>
  </si>
  <si>
    <t>BERES</t>
  </si>
  <si>
    <t>Police Officer</t>
  </si>
  <si>
    <t>MICHAEL</t>
  </si>
  <si>
    <t>HOOVER</t>
  </si>
  <si>
    <t>WILLIAM</t>
  </si>
  <si>
    <t>KUKLA</t>
  </si>
  <si>
    <t>Community Officer</t>
  </si>
  <si>
    <t>Part Time</t>
  </si>
  <si>
    <t>ANDREA</t>
  </si>
  <si>
    <t>LITZHOFF</t>
  </si>
  <si>
    <t>Director of Building Permits</t>
  </si>
  <si>
    <t>ANDREW</t>
  </si>
  <si>
    <t>NOVAK</t>
  </si>
  <si>
    <t>THOMAS</t>
  </si>
  <si>
    <t>O`CONNELL</t>
  </si>
  <si>
    <t>RADTKE</t>
  </si>
  <si>
    <t>ROSSINI</t>
  </si>
  <si>
    <t>AARON JAMES</t>
  </si>
  <si>
    <t>SANTIAGO</t>
  </si>
  <si>
    <t>GREGORY</t>
  </si>
  <si>
    <t>SCHWALL</t>
  </si>
  <si>
    <t>TALBETT</t>
  </si>
  <si>
    <t>Chief Village Officer</t>
  </si>
  <si>
    <t>EDWARD</t>
  </si>
  <si>
    <t>WAGNER</t>
  </si>
  <si>
    <t>SCOTT</t>
  </si>
  <si>
    <t>WARREN</t>
  </si>
  <si>
    <t>ANNETTE</t>
  </si>
  <si>
    <t>ZBOROWSKI</t>
  </si>
  <si>
    <t>Finance Director</t>
  </si>
  <si>
    <t>Overtime</t>
  </si>
  <si>
    <t>Holiday Pay</t>
  </si>
  <si>
    <t>Bonus</t>
  </si>
  <si>
    <t>Car Allowance</t>
  </si>
  <si>
    <t xml:space="preserve"> CORRIE</t>
  </si>
  <si>
    <t>BARTYZEL</t>
  </si>
  <si>
    <t xml:space="preserve"> DAVID</t>
  </si>
  <si>
    <t>DALBIAK</t>
  </si>
  <si>
    <t xml:space="preserve"> MICHAL</t>
  </si>
  <si>
    <t>DEKIND</t>
  </si>
  <si>
    <t>BRIAN</t>
  </si>
  <si>
    <t>TAMMY</t>
  </si>
  <si>
    <t>MUHAMMAD</t>
  </si>
  <si>
    <t>SAAD</t>
  </si>
  <si>
    <t>BRADSTREET</t>
  </si>
  <si>
    <t>DREYER</t>
  </si>
  <si>
    <t>Longevity</t>
  </si>
  <si>
    <t>Collector  Pay</t>
  </si>
  <si>
    <t>Administrative Assistant</t>
  </si>
  <si>
    <t>PD Records Clerk</t>
  </si>
  <si>
    <t>General Government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</si>
</sst>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s>
  <fills count="3">
    <fill>
      <patternFill patternType="none"/>
    </fill>
    <fill>
      <patternFill patternType="gray125"/>
    </fill>
    <fill>
      <patternFill patternType="solid">
        <fgColor theme="4" tint="-0.249977111117893"/>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7">
    <xf numFmtId="0" fontId="0" fillId="0" borderId="0" xfId="0"/>
    <xf numFmtId="14" fontId="0" fillId="0" borderId="0" xfId="0" applyNumberFormat="1"/>
    <xf numFmtId="164" fontId="0" fillId="0" borderId="0" xfId="1" applyNumberFormat="1" applyFont="1"/>
    <xf numFmtId="164" fontId="3" fillId="2" borderId="0" xfId="1" applyNumberFormat="1" applyFont="1" applyFill="1"/>
    <xf numFmtId="164" fontId="2" fillId="2" borderId="0" xfId="1" applyNumberFormat="1" applyFont="1" applyFill="1"/>
    <xf numFmtId="0" fontId="3" fillId="2" borderId="0" xfId="0" applyFont="1" applyFill="1"/>
    <xf numFmtId="0" fontId="3" fillId="0" borderId="0" xfId="0" applyFont="1"/>
  </cellXfs>
  <cellStyles count="2">
    <cellStyle name="Comma" xfId="1" builtinId="3"/>
    <cellStyle name="Normal" xfId="0" builtinId="0"/>
  </cellStyles>
  <dxfs count="13">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0"/>
        <name val="Calibri"/>
        <scheme val="minor"/>
      </font>
      <numFmt numFmtId="164" formatCode="_(* #,##0_);_(* \(#,##0\);_(* &quot;-&quot;??_);_(@_)"/>
      <fill>
        <patternFill patternType="solid">
          <fgColor indexed="64"/>
          <bgColor theme="4" tint="-0.249977111117893"/>
        </patternFill>
      </fill>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numFmt numFmtId="164" formatCode="_(* #,##0_);_(* \(#,##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64" formatCode="_(* #,##0_);_(* \(#,##0\);_(* &quot;-&quot;??_);_(@_)"/>
    </dxf>
    <dxf>
      <numFmt numFmtId="164" formatCode="_(* #,##0_);_(* \(#,##0\);_(* &quot;-&quot;??_);_(@_)"/>
    </dxf>
    <dxf>
      <numFmt numFmtId="19" formatCode="m/d/yyyy"/>
    </dxf>
    <dxf>
      <font>
        <strike val="0"/>
        <outline val="0"/>
        <shadow val="0"/>
        <u val="none"/>
        <vertAlign val="baseline"/>
        <sz val="11"/>
        <color theme="0"/>
        <name val="Calibri"/>
        <scheme val="minor"/>
      </font>
      <fill>
        <patternFill patternType="solid">
          <fgColor indexed="64"/>
          <bgColor theme="4"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Query from Payroll" connectionId="1" autoFormatId="16" applyNumberFormats="0" applyBorderFormats="0" applyFontFormats="0" applyPatternFormats="0" applyAlignmentFormats="0" applyWidthHeightFormats="0">
  <queryTableRefresh nextId="89">
    <queryTableFields count="7">
      <queryTableField id="2" name="EmplFName" tableColumnId="2"/>
      <queryTableField id="3" name="EmplLName" tableColumnId="3"/>
      <queryTableField id="4" name="Addr01" tableColumnId="4"/>
      <queryTableField id="87" dataBound="0" tableColumnId="87"/>
      <queryTableField id="17" name="StatusCd" tableColumnId="17"/>
      <queryTableField id="61" name="HireDate" tableColumnId="61"/>
      <queryTableField id="86" name="PayRate" tableColumnId="86"/>
    </queryTableFields>
    <queryTableDeletedFields count="80">
      <deletedField name="EmplNum"/>
      <deletedField name="Addr02"/>
      <deletedField name="City"/>
      <deletedField name="State"/>
      <deletedField name="SocSecNum"/>
      <deletedField name="EmplSex"/>
      <deletedField name="EmplRace"/>
      <deletedField name="MarrStatus"/>
      <deletedField name="EmerName"/>
      <deletedField name="EmerRelation"/>
      <deletedField name="EmerLocation"/>
      <deletedField name="DeptCd"/>
      <deletedField name="ClassCd"/>
      <deletedField name="PensionCd"/>
      <deletedField name="ElecOfficialYn"/>
      <deletedField name="MethodOfPay"/>
      <deletedField name="BenefitCd01"/>
      <deletedField name="BenefitCd02"/>
      <deletedField name="BenefitCd03"/>
      <deletedField name="BenefitCd04"/>
      <deletedField name="BenefitCd05"/>
      <deletedField name="InsCd01"/>
      <deletedField name="InsCd02"/>
      <deletedField name="InsCd03"/>
      <deletedField name="StateCd"/>
      <deletedField name="StateAddYn"/>
      <deletedField name="StatePercDollar"/>
      <deletedField name="FedAddYn"/>
      <deletedField name="FedPercDollar"/>
      <deletedField name="DedCd01"/>
      <deletedField name="DedCd02"/>
      <deletedField name="DedCd03"/>
      <deletedField name="DedCd04"/>
      <deletedField name="DedCd05"/>
      <deletedField name="DedCd06"/>
      <deletedField name="DedCd07"/>
      <deletedField name="DedCd08"/>
      <deletedField name="GlAcctNum01"/>
      <deletedField name="GlAcctNum02"/>
      <deletedField name="GlAcctNum03"/>
      <deletedField name="GlAcctNum04"/>
      <deletedField name="GlAcctNum05"/>
      <deletedField name="GlAcctNum06"/>
      <deletedField name="Local1Yn"/>
      <deletedField name="Local2Yn"/>
      <deletedField name="BankCd"/>
      <deletedField name="EmplZip01"/>
      <deletedField name="EmplZip02"/>
      <deletedField name="BirthDate"/>
      <deletedField name="AreaCode"/>
      <deletedField name="Phone01"/>
      <deletedField name="Phone02"/>
      <deletedField name="EmerAreaCode"/>
      <deletedField name="EmerPhone01"/>
      <deletedField name="EmerPhone02"/>
      <deletedField name="PayLevel"/>
      <deletedField name="LevelDate"/>
      <deletedField name="StatusDate"/>
      <deletedField name="BaseHours"/>
      <deletedField name="InsDate01"/>
      <deletedField name="InsDate02"/>
      <deletedField name="InsDate03"/>
      <deletedField name="StateExemp"/>
      <deletedField name="StateAmt"/>
      <deletedField name="FedExemp"/>
      <deletedField name="FedAmt"/>
      <deletedField name="GlAcctPerc01"/>
      <deletedField name="GlAcctPerc02"/>
      <deletedField name="GlAcctPerc03"/>
      <deletedField name="GlAcctPerc04"/>
      <deletedField name="GlAcctPerc05"/>
      <deletedField name="GlAcctPerc06"/>
      <deletedField name="MtdGrossPay"/>
      <deletedField name="QtdGrossPay"/>
      <deletedField name="YtdGrossPay"/>
      <deletedField name="FtdGrossPay"/>
      <deletedField name="BankAccountNum"/>
      <deletedField name="BankChkOrSav"/>
      <deletedField name="TotalPension"/>
      <deletedField name="BankVolDedCd"/>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_Query_from_Payroll3" displayName="Table_Query_from_Payroll3" ref="A1:G23" tableType="queryTable" totalsRowShown="0" headerRowDxfId="12">
  <autoFilter ref="A1:G23"/>
  <sortState ref="A2:H23">
    <sortCondition ref="B1:B23"/>
  </sortState>
  <tableColumns count="7">
    <tableColumn id="2" uniqueName="2" name="First Name" queryTableFieldId="2"/>
    <tableColumn id="3" uniqueName="3" name="Last Name" queryTableFieldId="3"/>
    <tableColumn id="4" uniqueName="4" name="Title" queryTableFieldId="4"/>
    <tableColumn id="87" uniqueName="87" name="Department" queryTableFieldId="87"/>
    <tableColumn id="17" uniqueName="17" name="Status" queryTableFieldId="17"/>
    <tableColumn id="61" uniqueName="61" name="Hire Date" queryTableFieldId="61" dataDxfId="11"/>
    <tableColumn id="86" uniqueName="86" name="Salary" queryTableFieldId="86" dataDxfId="10" dataCellStyle="Comma"/>
  </tableColumns>
  <tableStyleInfo name="TableStyleLight2" showFirstColumn="0" showLastColumn="0" showRowStripes="1" showColumnStripes="0"/>
</table>
</file>

<file path=xl/tables/table2.xml><?xml version="1.0" encoding="utf-8"?>
<table xmlns="http://schemas.openxmlformats.org/spreadsheetml/2006/main" id="2" name="Table2" displayName="Table2" ref="H1:L23" totalsRowShown="0" headerRowDxfId="9" dataDxfId="8" headerRowCellStyle="Comma" dataCellStyle="Comma">
  <autoFilter ref="H1:L23"/>
  <tableColumns count="5">
    <tableColumn id="1" name="Overtime" dataDxfId="7" dataCellStyle="Comma"/>
    <tableColumn id="2" name="Holiday Pay" dataDxfId="6" dataCellStyle="Comma">
      <calculatedColumnFormula>3440.29+2208.76</calculatedColumnFormula>
    </tableColumn>
    <tableColumn id="3" name="Bonus" dataDxfId="5" dataCellStyle="Comma"/>
    <tableColumn id="4" name="Car Allowance" dataDxfId="4" dataCellStyle="Comma"/>
    <tableColumn id="5" name="Longevity" dataDxfId="3" dataCellStyle="Comma"/>
  </tableColumns>
  <tableStyleInfo name="TableStyleLight2" showFirstColumn="0" showLastColumn="0" showRowStripes="1" showColumnStripes="0"/>
</table>
</file>

<file path=xl/tables/table3.xml><?xml version="1.0" encoding="utf-8"?>
<table xmlns="http://schemas.openxmlformats.org/spreadsheetml/2006/main" id="3" name="Table3" displayName="Table3" ref="M1:M23" totalsRowShown="0" headerRowDxfId="2" dataDxfId="1" headerRowCellStyle="Comma" dataCellStyle="Comma">
  <autoFilter ref="M1:M23"/>
  <tableColumns count="1">
    <tableColumn id="1" name="Collector  Pay" dataDxfId="0" dataCellStyle="Comma"/>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tabSelected="1" workbookViewId="0">
      <selection activeCell="H29" sqref="H29"/>
    </sheetView>
  </sheetViews>
  <sheetFormatPr defaultRowHeight="14.4" x14ac:dyDescent="0.3"/>
  <cols>
    <col min="1" max="1" width="16.109375" customWidth="1"/>
    <col min="2" max="2" width="13.88671875" bestFit="1" customWidth="1"/>
    <col min="3" max="3" width="27.44140625" customWidth="1"/>
    <col min="4" max="4" width="19.6640625" customWidth="1"/>
    <col min="5" max="5" width="11" bestFit="1" customWidth="1"/>
    <col min="6" max="6" width="11.109375" bestFit="1" customWidth="1"/>
    <col min="7" max="7" width="10.33203125" style="2" customWidth="1"/>
    <col min="8" max="10" width="11.88671875" style="2" customWidth="1"/>
    <col min="11" max="12" width="15" style="2" customWidth="1"/>
    <col min="13" max="13" width="17.33203125" style="2" customWidth="1"/>
    <col min="14" max="14" width="15" style="2" customWidth="1"/>
  </cols>
  <sheetData>
    <row r="1" spans="1:14" s="6" customFormat="1" x14ac:dyDescent="0.25">
      <c r="A1" s="5" t="s">
        <v>0</v>
      </c>
      <c r="B1" s="5" t="s">
        <v>1</v>
      </c>
      <c r="C1" s="5" t="s">
        <v>2</v>
      </c>
      <c r="D1" s="5" t="s">
        <v>3</v>
      </c>
      <c r="E1" s="5" t="s">
        <v>4</v>
      </c>
      <c r="F1" s="5" t="s">
        <v>5</v>
      </c>
      <c r="G1" s="3" t="s">
        <v>6</v>
      </c>
      <c r="H1" s="4" t="s">
        <v>43</v>
      </c>
      <c r="I1" s="4" t="s">
        <v>44</v>
      </c>
      <c r="J1" s="4" t="s">
        <v>45</v>
      </c>
      <c r="K1" s="4" t="s">
        <v>46</v>
      </c>
      <c r="L1" s="3" t="s">
        <v>59</v>
      </c>
      <c r="M1" s="3" t="s">
        <v>60</v>
      </c>
      <c r="N1" s="3"/>
    </row>
    <row r="2" spans="1:14" x14ac:dyDescent="0.25">
      <c r="A2" t="s">
        <v>7</v>
      </c>
      <c r="B2" t="s">
        <v>8</v>
      </c>
      <c r="C2" t="s">
        <v>9</v>
      </c>
      <c r="D2" t="s">
        <v>10</v>
      </c>
      <c r="E2" t="s">
        <v>11</v>
      </c>
      <c r="F2" s="1">
        <v>41416</v>
      </c>
      <c r="G2" s="2">
        <v>127882.23</v>
      </c>
      <c r="H2" s="2">
        <v>0</v>
      </c>
      <c r="I2" s="2">
        <v>0</v>
      </c>
      <c r="J2" s="2">
        <v>0</v>
      </c>
      <c r="K2" s="2">
        <v>0</v>
      </c>
      <c r="L2" s="2">
        <v>0</v>
      </c>
    </row>
    <row r="3" spans="1:14" x14ac:dyDescent="0.25">
      <c r="A3" t="s">
        <v>47</v>
      </c>
      <c r="B3" t="s">
        <v>48</v>
      </c>
      <c r="C3" t="s">
        <v>61</v>
      </c>
      <c r="D3" t="s">
        <v>63</v>
      </c>
      <c r="E3" t="s">
        <v>11</v>
      </c>
      <c r="F3" s="1">
        <v>42779</v>
      </c>
      <c r="G3" s="2">
        <v>20718.63</v>
      </c>
      <c r="H3" s="2">
        <v>0</v>
      </c>
      <c r="I3" s="2">
        <v>0</v>
      </c>
      <c r="J3" s="2">
        <v>0</v>
      </c>
      <c r="K3" s="2">
        <v>0</v>
      </c>
      <c r="L3" s="2">
        <v>0</v>
      </c>
      <c r="M3" s="2">
        <v>0</v>
      </c>
    </row>
    <row r="4" spans="1:14" x14ac:dyDescent="0.25">
      <c r="A4" t="s">
        <v>12</v>
      </c>
      <c r="B4" t="s">
        <v>13</v>
      </c>
      <c r="C4" t="s">
        <v>14</v>
      </c>
      <c r="D4" t="s">
        <v>10</v>
      </c>
      <c r="E4" t="s">
        <v>11</v>
      </c>
      <c r="F4" s="1">
        <v>34275</v>
      </c>
      <c r="G4" s="2">
        <v>85137.32</v>
      </c>
      <c r="H4" s="2">
        <v>2320.98</v>
      </c>
      <c r="I4" s="2">
        <f t="shared" ref="I4" si="0">3440.29+2208.76</f>
        <v>5649.05</v>
      </c>
      <c r="J4" s="2">
        <v>0</v>
      </c>
      <c r="K4" s="2">
        <v>0</v>
      </c>
      <c r="L4" s="2">
        <v>3433.77</v>
      </c>
      <c r="M4" s="2">
        <v>0</v>
      </c>
    </row>
    <row r="5" spans="1:14" x14ac:dyDescent="0.25">
      <c r="A5" t="s">
        <v>49</v>
      </c>
      <c r="B5" t="s">
        <v>57</v>
      </c>
      <c r="C5" t="s">
        <v>14</v>
      </c>
      <c r="D5" t="s">
        <v>10</v>
      </c>
      <c r="E5" t="s">
        <v>20</v>
      </c>
      <c r="F5" s="1">
        <v>42744</v>
      </c>
      <c r="G5" s="2">
        <v>9464</v>
      </c>
      <c r="H5" s="2">
        <v>0</v>
      </c>
      <c r="I5" s="2">
        <v>0</v>
      </c>
      <c r="J5" s="2">
        <v>0</v>
      </c>
      <c r="K5" s="2">
        <v>0</v>
      </c>
      <c r="L5" s="2">
        <v>0</v>
      </c>
      <c r="M5" s="2">
        <v>0</v>
      </c>
    </row>
    <row r="6" spans="1:14" x14ac:dyDescent="0.25">
      <c r="A6" t="s">
        <v>51</v>
      </c>
      <c r="B6" t="s">
        <v>50</v>
      </c>
      <c r="C6" t="s">
        <v>14</v>
      </c>
      <c r="D6" t="s">
        <v>10</v>
      </c>
      <c r="E6" t="s">
        <v>11</v>
      </c>
      <c r="F6" s="1">
        <v>42339</v>
      </c>
      <c r="G6" s="2">
        <v>61617.279999999999</v>
      </c>
      <c r="H6" s="2">
        <v>1683.28</v>
      </c>
      <c r="I6" s="2">
        <f>1862.49+1117.48</f>
        <v>2979.9700000000003</v>
      </c>
      <c r="J6" s="2">
        <v>0</v>
      </c>
      <c r="K6" s="2">
        <v>0</v>
      </c>
      <c r="L6" s="2">
        <v>0</v>
      </c>
      <c r="M6" s="2">
        <v>0</v>
      </c>
    </row>
    <row r="7" spans="1:14" x14ac:dyDescent="0.25">
      <c r="A7" t="s">
        <v>53</v>
      </c>
      <c r="B7" t="s">
        <v>52</v>
      </c>
      <c r="C7" t="s">
        <v>14</v>
      </c>
      <c r="D7" t="s">
        <v>10</v>
      </c>
      <c r="E7" t="s">
        <v>20</v>
      </c>
      <c r="F7" s="1">
        <v>42688</v>
      </c>
      <c r="G7" s="2">
        <v>3490.5</v>
      </c>
      <c r="H7" s="2">
        <v>0</v>
      </c>
      <c r="I7" s="2">
        <v>0</v>
      </c>
      <c r="J7" s="2">
        <v>0</v>
      </c>
      <c r="K7" s="2">
        <v>0</v>
      </c>
      <c r="L7" s="2">
        <v>0</v>
      </c>
      <c r="M7" s="2">
        <v>0</v>
      </c>
    </row>
    <row r="8" spans="1:14" x14ac:dyDescent="0.25">
      <c r="A8" t="s">
        <v>54</v>
      </c>
      <c r="B8" t="s">
        <v>58</v>
      </c>
      <c r="C8" t="s">
        <v>62</v>
      </c>
      <c r="D8" t="s">
        <v>10</v>
      </c>
      <c r="E8" t="s">
        <v>11</v>
      </c>
      <c r="F8" s="1">
        <v>42807</v>
      </c>
      <c r="G8" s="2">
        <v>35134.68</v>
      </c>
      <c r="H8" s="2">
        <v>0</v>
      </c>
      <c r="I8" s="2">
        <v>0</v>
      </c>
      <c r="J8" s="2">
        <v>0</v>
      </c>
      <c r="K8" s="2">
        <v>0</v>
      </c>
      <c r="L8" s="2">
        <v>0</v>
      </c>
      <c r="M8" s="2">
        <v>0</v>
      </c>
    </row>
    <row r="9" spans="1:14" x14ac:dyDescent="0.25">
      <c r="A9" t="s">
        <v>15</v>
      </c>
      <c r="B9" t="s">
        <v>16</v>
      </c>
      <c r="C9" t="s">
        <v>14</v>
      </c>
      <c r="D9" t="s">
        <v>10</v>
      </c>
      <c r="E9" t="s">
        <v>11</v>
      </c>
      <c r="F9" s="1">
        <v>37049</v>
      </c>
      <c r="G9" s="2">
        <v>85137.32</v>
      </c>
      <c r="H9" s="2">
        <v>123.81</v>
      </c>
      <c r="I9" s="2">
        <f>3440.29+2765.92</f>
        <v>6206.21</v>
      </c>
      <c r="J9" s="2">
        <v>0</v>
      </c>
      <c r="K9" s="2">
        <v>0</v>
      </c>
      <c r="L9" s="2">
        <v>2575.33</v>
      </c>
      <c r="M9" s="2">
        <v>0</v>
      </c>
    </row>
    <row r="10" spans="1:14" x14ac:dyDescent="0.25">
      <c r="A10" t="s">
        <v>17</v>
      </c>
      <c r="B10" t="s">
        <v>18</v>
      </c>
      <c r="C10" t="s">
        <v>19</v>
      </c>
      <c r="D10" t="s">
        <v>10</v>
      </c>
      <c r="E10" t="s">
        <v>20</v>
      </c>
      <c r="F10" s="1">
        <v>32511</v>
      </c>
      <c r="G10" s="2">
        <v>22625</v>
      </c>
      <c r="H10" s="2">
        <v>0</v>
      </c>
      <c r="I10" s="2">
        <v>0</v>
      </c>
      <c r="J10" s="2">
        <v>0</v>
      </c>
      <c r="K10" s="2">
        <v>0</v>
      </c>
      <c r="L10" s="2">
        <v>0</v>
      </c>
      <c r="M10" s="2">
        <v>0</v>
      </c>
    </row>
    <row r="11" spans="1:14" x14ac:dyDescent="0.25">
      <c r="A11" t="s">
        <v>21</v>
      </c>
      <c r="B11" t="s">
        <v>22</v>
      </c>
      <c r="C11" t="s">
        <v>23</v>
      </c>
      <c r="D11" t="s">
        <v>63</v>
      </c>
      <c r="E11" t="s">
        <v>11</v>
      </c>
      <c r="F11" s="1">
        <v>41614</v>
      </c>
      <c r="G11" s="2">
        <v>27918.13</v>
      </c>
      <c r="H11" s="2">
        <v>0</v>
      </c>
      <c r="I11" s="2">
        <v>0</v>
      </c>
      <c r="J11" s="2">
        <v>0</v>
      </c>
      <c r="K11" s="2">
        <v>0</v>
      </c>
      <c r="L11" s="2">
        <v>0</v>
      </c>
      <c r="M11" s="2">
        <v>0</v>
      </c>
    </row>
    <row r="12" spans="1:14" x14ac:dyDescent="0.25">
      <c r="A12" t="s">
        <v>56</v>
      </c>
      <c r="B12" t="s">
        <v>55</v>
      </c>
      <c r="C12" t="s">
        <v>14</v>
      </c>
      <c r="D12" t="s">
        <v>10</v>
      </c>
      <c r="E12" t="s">
        <v>20</v>
      </c>
      <c r="F12" s="1">
        <v>43049</v>
      </c>
      <c r="G12" s="2">
        <v>481</v>
      </c>
      <c r="H12" s="2">
        <v>0</v>
      </c>
      <c r="I12" s="2">
        <v>0</v>
      </c>
      <c r="J12" s="2">
        <v>0</v>
      </c>
      <c r="K12" s="2">
        <v>0</v>
      </c>
      <c r="L12" s="2">
        <v>0</v>
      </c>
      <c r="M12" s="2">
        <v>0</v>
      </c>
    </row>
    <row r="13" spans="1:14" x14ac:dyDescent="0.25">
      <c r="A13" t="s">
        <v>24</v>
      </c>
      <c r="B13" t="s">
        <v>25</v>
      </c>
      <c r="C13" t="s">
        <v>14</v>
      </c>
      <c r="D13" t="s">
        <v>10</v>
      </c>
      <c r="E13" t="s">
        <v>20</v>
      </c>
      <c r="F13" s="1">
        <v>41968</v>
      </c>
      <c r="G13" s="2">
        <v>6916.25</v>
      </c>
      <c r="H13" s="2">
        <v>0</v>
      </c>
      <c r="I13" s="2">
        <v>0</v>
      </c>
      <c r="J13" s="2">
        <v>0</v>
      </c>
      <c r="K13" s="2">
        <v>0</v>
      </c>
      <c r="L13" s="2">
        <v>0</v>
      </c>
      <c r="M13" s="2">
        <v>0</v>
      </c>
    </row>
    <row r="14" spans="1:14" x14ac:dyDescent="0.25">
      <c r="A14" t="s">
        <v>26</v>
      </c>
      <c r="B14" t="s">
        <v>27</v>
      </c>
      <c r="C14" t="s">
        <v>14</v>
      </c>
      <c r="D14" t="s">
        <v>10</v>
      </c>
      <c r="E14" t="s">
        <v>11</v>
      </c>
      <c r="F14" s="1">
        <v>41722</v>
      </c>
      <c r="G14" s="2">
        <v>77898.48</v>
      </c>
      <c r="H14" s="2">
        <v>1205.24</v>
      </c>
      <c r="I14" s="2">
        <f>3134.19+691.08</f>
        <v>3825.27</v>
      </c>
      <c r="J14" s="2">
        <v>0</v>
      </c>
      <c r="K14" s="2">
        <v>0</v>
      </c>
      <c r="L14" s="2">
        <v>0</v>
      </c>
      <c r="M14" s="2">
        <v>0</v>
      </c>
    </row>
    <row r="15" spans="1:14" x14ac:dyDescent="0.25">
      <c r="A15" t="s">
        <v>26</v>
      </c>
      <c r="B15" t="s">
        <v>28</v>
      </c>
      <c r="C15" t="s">
        <v>14</v>
      </c>
      <c r="D15" t="s">
        <v>10</v>
      </c>
      <c r="E15" t="s">
        <v>20</v>
      </c>
      <c r="F15" s="1">
        <v>36028</v>
      </c>
      <c r="G15" s="2">
        <v>4661.25</v>
      </c>
      <c r="H15" s="2">
        <v>0</v>
      </c>
      <c r="I15" s="2">
        <v>0</v>
      </c>
      <c r="J15" s="2">
        <v>0</v>
      </c>
      <c r="K15" s="2">
        <v>0</v>
      </c>
      <c r="L15" s="2">
        <v>0</v>
      </c>
      <c r="M15" s="2">
        <v>0</v>
      </c>
    </row>
    <row r="16" spans="1:14" x14ac:dyDescent="0.25">
      <c r="A16" t="s">
        <v>15</v>
      </c>
      <c r="B16" t="s">
        <v>29</v>
      </c>
      <c r="C16" t="s">
        <v>14</v>
      </c>
      <c r="D16" t="s">
        <v>10</v>
      </c>
      <c r="E16" t="s">
        <v>20</v>
      </c>
      <c r="F16" s="1">
        <v>41855</v>
      </c>
      <c r="G16" s="2">
        <v>2062.5</v>
      </c>
      <c r="H16" s="2">
        <v>0</v>
      </c>
      <c r="I16" s="2">
        <v>0</v>
      </c>
      <c r="J16" s="2">
        <v>0</v>
      </c>
      <c r="K16" s="2">
        <v>0</v>
      </c>
      <c r="L16" s="2">
        <v>0</v>
      </c>
      <c r="M16" s="2">
        <v>0</v>
      </c>
    </row>
    <row r="17" spans="1:13" x14ac:dyDescent="0.25">
      <c r="A17" t="s">
        <v>30</v>
      </c>
      <c r="B17" t="s">
        <v>31</v>
      </c>
      <c r="C17" t="s">
        <v>14</v>
      </c>
      <c r="D17" t="s">
        <v>10</v>
      </c>
      <c r="E17" t="s">
        <v>11</v>
      </c>
      <c r="F17" s="1">
        <v>41673</v>
      </c>
      <c r="G17" s="2">
        <v>78670.58</v>
      </c>
      <c r="H17" s="2">
        <v>3183.91</v>
      </c>
      <c r="I17" s="2">
        <f>2980.61+2753.77</f>
        <v>5734.38</v>
      </c>
      <c r="J17" s="2">
        <v>0</v>
      </c>
      <c r="K17" s="2">
        <v>0</v>
      </c>
      <c r="L17" s="2">
        <v>0</v>
      </c>
      <c r="M17" s="2">
        <v>0</v>
      </c>
    </row>
    <row r="18" spans="1:13" x14ac:dyDescent="0.25">
      <c r="A18" t="s">
        <v>32</v>
      </c>
      <c r="B18" t="s">
        <v>33</v>
      </c>
      <c r="C18" t="s">
        <v>14</v>
      </c>
      <c r="D18" t="s">
        <v>10</v>
      </c>
      <c r="E18" t="s">
        <v>20</v>
      </c>
      <c r="F18" s="1">
        <v>41718</v>
      </c>
      <c r="G18" s="2">
        <v>7493.75</v>
      </c>
      <c r="H18" s="2">
        <v>0</v>
      </c>
      <c r="I18" s="2">
        <v>0</v>
      </c>
      <c r="J18" s="2">
        <v>0</v>
      </c>
      <c r="K18" s="2">
        <v>0</v>
      </c>
      <c r="L18" s="2">
        <v>0</v>
      </c>
      <c r="M18" s="2">
        <v>0</v>
      </c>
    </row>
    <row r="19" spans="1:13" x14ac:dyDescent="0.25">
      <c r="A19" t="s">
        <v>15</v>
      </c>
      <c r="B19" t="s">
        <v>34</v>
      </c>
      <c r="C19" t="s">
        <v>35</v>
      </c>
      <c r="D19" t="s">
        <v>63</v>
      </c>
      <c r="E19" t="s">
        <v>11</v>
      </c>
      <c r="F19" s="1">
        <v>39979</v>
      </c>
      <c r="G19" s="2">
        <v>196781.79</v>
      </c>
      <c r="H19" s="2">
        <v>0</v>
      </c>
      <c r="I19" s="2">
        <v>0</v>
      </c>
      <c r="J19" s="2">
        <v>0</v>
      </c>
      <c r="K19" s="2">
        <v>5300</v>
      </c>
      <c r="L19" s="2">
        <v>2052.11</v>
      </c>
      <c r="M19" s="2">
        <v>0</v>
      </c>
    </row>
    <row r="20" spans="1:13" x14ac:dyDescent="0.25">
      <c r="A20" t="s">
        <v>36</v>
      </c>
      <c r="B20" t="s">
        <v>37</v>
      </c>
      <c r="C20" t="s">
        <v>14</v>
      </c>
      <c r="D20" t="s">
        <v>10</v>
      </c>
      <c r="E20" t="s">
        <v>11</v>
      </c>
      <c r="F20" s="1">
        <v>41666</v>
      </c>
      <c r="G20" s="2">
        <v>78780.88</v>
      </c>
      <c r="H20" s="2">
        <v>7519.09</v>
      </c>
      <c r="I20" s="2">
        <f>3134.19+1382.16</f>
        <v>4516.3500000000004</v>
      </c>
      <c r="J20" s="2">
        <v>0</v>
      </c>
      <c r="K20" s="2">
        <v>0</v>
      </c>
      <c r="L20" s="2">
        <v>0</v>
      </c>
      <c r="M20" s="2">
        <v>0</v>
      </c>
    </row>
    <row r="21" spans="1:13" x14ac:dyDescent="0.25">
      <c r="A21" t="s">
        <v>38</v>
      </c>
      <c r="B21" t="s">
        <v>39</v>
      </c>
      <c r="C21" t="s">
        <v>14</v>
      </c>
      <c r="D21" t="s">
        <v>10</v>
      </c>
      <c r="E21" t="s">
        <v>11</v>
      </c>
      <c r="F21" s="1">
        <v>42002</v>
      </c>
      <c r="G21" s="2">
        <v>73399.509999999995</v>
      </c>
      <c r="H21" s="2">
        <v>2190.38</v>
      </c>
      <c r="I21" s="2">
        <f>2931.65+1903.08</f>
        <v>4834.7299999999996</v>
      </c>
      <c r="J21" s="2">
        <v>0</v>
      </c>
      <c r="K21" s="2">
        <v>0</v>
      </c>
      <c r="L21" s="2">
        <v>0</v>
      </c>
      <c r="M21" s="2">
        <v>0</v>
      </c>
    </row>
    <row r="22" spans="1:13" x14ac:dyDescent="0.25">
      <c r="A22" t="s">
        <v>40</v>
      </c>
      <c r="B22" t="s">
        <v>41</v>
      </c>
      <c r="C22" t="s">
        <v>42</v>
      </c>
      <c r="D22" t="s">
        <v>63</v>
      </c>
      <c r="E22" t="s">
        <v>11</v>
      </c>
      <c r="F22" s="1">
        <v>40231</v>
      </c>
      <c r="G22" s="2">
        <v>94314</v>
      </c>
      <c r="H22" s="2">
        <v>0</v>
      </c>
      <c r="I22" s="2">
        <v>0</v>
      </c>
      <c r="J22" s="2">
        <v>500</v>
      </c>
      <c r="K22" s="2">
        <v>0</v>
      </c>
      <c r="L22" s="2">
        <v>883.44</v>
      </c>
      <c r="M22" s="2">
        <v>1200</v>
      </c>
    </row>
    <row r="23" spans="1:13" x14ac:dyDescent="0.25">
      <c r="F23" s="1"/>
    </row>
  </sheetData>
  <pageMargins left="0.7" right="0.7" top="0.75" bottom="0.75" header="0.3" footer="0.3"/>
  <pageSetup orientation="landscape" r:id="rId1"/>
  <ignoredErrors>
    <ignoredError sqref="I6 I9 I14 I17 I20:I21" calculatedColumn="1"/>
  </ignoredErrors>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Salary -2017</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Zborowski</dc:creator>
  <cp:lastModifiedBy>Michael Talbett</cp:lastModifiedBy>
  <dcterms:created xsi:type="dcterms:W3CDTF">2016-03-08T15:09:19Z</dcterms:created>
  <dcterms:modified xsi:type="dcterms:W3CDTF">2018-04-20T16:11:06Z</dcterms:modified>
</cp:coreProperties>
</file>