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1"/>
  </bookViews>
  <sheets>
    <sheet name="2016 FOIA BGA" sheetId="1" r:id="rId1"/>
    <sheet name="2017 FOIA BGA" sheetId="2" r:id="rId2"/>
  </sheets>
  <definedNames/>
  <calcPr fullCalcOnLoad="1"/>
</workbook>
</file>

<file path=xl/sharedStrings.xml><?xml version="1.0" encoding="utf-8"?>
<sst xmlns="http://schemas.openxmlformats.org/spreadsheetml/2006/main" count="854" uniqueCount="289">
  <si>
    <t>LAST NAME</t>
  </si>
  <si>
    <t>FIRST NAME</t>
  </si>
  <si>
    <t>TITLE</t>
  </si>
  <si>
    <t>DEPT</t>
  </si>
  <si>
    <t xml:space="preserve">ANNUAL </t>
  </si>
  <si>
    <t>START DATE</t>
  </si>
  <si>
    <t>SALARY</t>
  </si>
  <si>
    <t>BELMONTE</t>
  </si>
  <si>
    <t>LEONARD</t>
  </si>
  <si>
    <t>CODE ENFORCEMENT OFFICER</t>
  </si>
  <si>
    <t>INSPECTION SERVICES</t>
  </si>
  <si>
    <t>CARTER</t>
  </si>
  <si>
    <t>WILLIE</t>
  </si>
  <si>
    <t>PT ELECTRICAL INSPECTOR</t>
  </si>
  <si>
    <t>CARUSO</t>
  </si>
  <si>
    <t>JOHN</t>
  </si>
  <si>
    <t>PT PLUMBING INSPECTOR</t>
  </si>
  <si>
    <t>RUBEL</t>
  </si>
  <si>
    <t>ARTHUR W.</t>
  </si>
  <si>
    <t>ANDERSEN</t>
  </si>
  <si>
    <t>LYTTON H.</t>
  </si>
  <si>
    <t>TRUSTEE</t>
  </si>
  <si>
    <t>MAYOR &amp; BOARD</t>
  </si>
  <si>
    <t>EVELYN</t>
  </si>
  <si>
    <t>ADMIN AID TO MAYOR</t>
  </si>
  <si>
    <t>DELGADO</t>
  </si>
  <si>
    <t>DAVID V</t>
  </si>
  <si>
    <t>FARRIES</t>
  </si>
  <si>
    <t>VALERIE J.</t>
  </si>
  <si>
    <t>GOULD</t>
  </si>
  <si>
    <t>LINDA L</t>
  </si>
  <si>
    <t>VILLAGE CLERK</t>
  </si>
  <si>
    <t>KRAMER</t>
  </si>
  <si>
    <t>LOMELI, SR</t>
  </si>
  <si>
    <t>FRANCISCO J.</t>
  </si>
  <si>
    <t>TAMBURINO</t>
  </si>
  <si>
    <t>JOSEPH</t>
  </si>
  <si>
    <t>MAYOR</t>
  </si>
  <si>
    <t>WATSON</t>
  </si>
  <si>
    <t>MARVIN A.</t>
  </si>
  <si>
    <t>FLOOD, JR</t>
  </si>
  <si>
    <t>JOHN T.</t>
  </si>
  <si>
    <t>ASSISTANT VILLAGE ADMIN/</t>
  </si>
  <si>
    <t>ADMINISTRATION</t>
  </si>
  <si>
    <t>TREASURER &amp; DIRECTOR OF</t>
  </si>
  <si>
    <t>ECONOMIC DEVELOPMENT</t>
  </si>
  <si>
    <t>HELDT</t>
  </si>
  <si>
    <t>WILLIAM A</t>
  </si>
  <si>
    <t>IT MANAGER</t>
  </si>
  <si>
    <t>DEBORAH J</t>
  </si>
  <si>
    <t>PT PAYROLL CLERK</t>
  </si>
  <si>
    <t>LUKASZEWSKI</t>
  </si>
  <si>
    <t>CATHERINE M.</t>
  </si>
  <si>
    <t>ACCOUNTS PAYABLE CLERK</t>
  </si>
  <si>
    <t>THERMOS</t>
  </si>
  <si>
    <t>NOREEN L.</t>
  </si>
  <si>
    <t xml:space="preserve">ADMIN AID TO VILLAGE </t>
  </si>
  <si>
    <t>ADMINISTRATOR/DEPUTY CLERK</t>
  </si>
  <si>
    <t>WAJDA</t>
  </si>
  <si>
    <t>RUSSELL F.</t>
  </si>
  <si>
    <t>VILLAGE ADMINISTRATOR</t>
  </si>
  <si>
    <t>WEGNER</t>
  </si>
  <si>
    <t>GRACIELA</t>
  </si>
  <si>
    <t>RECEPTIONIST</t>
  </si>
  <si>
    <t>ABENANTE</t>
  </si>
  <si>
    <t>JAMES A.</t>
  </si>
  <si>
    <t>POLICE SERGEANT</t>
  </si>
  <si>
    <t>POLICE</t>
  </si>
  <si>
    <t>ABNER</t>
  </si>
  <si>
    <t>TIMOTHY A.</t>
  </si>
  <si>
    <t>POLICE CORPORAL</t>
  </si>
  <si>
    <t>BECKWITH</t>
  </si>
  <si>
    <t>JOSEPH S.</t>
  </si>
  <si>
    <t>POLICE DISPATCHER</t>
  </si>
  <si>
    <t>BROWN</t>
  </si>
  <si>
    <t>DONALD E.</t>
  </si>
  <si>
    <t>COLLINS</t>
  </si>
  <si>
    <t>AHMAD R.</t>
  </si>
  <si>
    <t>PT POLICE DISPATCHER</t>
  </si>
  <si>
    <t>CRESSWELL</t>
  </si>
  <si>
    <t>BERNICE C.</t>
  </si>
  <si>
    <t>PT POLICE RECORDS CLERK</t>
  </si>
  <si>
    <t>DOLAN</t>
  </si>
  <si>
    <t>MICHAEL P.</t>
  </si>
  <si>
    <t>POLICE OFFICER</t>
  </si>
  <si>
    <t>DUFFEK</t>
  </si>
  <si>
    <t>MICHAEL J.</t>
  </si>
  <si>
    <t xml:space="preserve">FAJARDO </t>
  </si>
  <si>
    <t>JULIO</t>
  </si>
  <si>
    <t>CROSSING GUARD</t>
  </si>
  <si>
    <t>9.50 HOUR</t>
  </si>
  <si>
    <t>HOPKINS</t>
  </si>
  <si>
    <t>SHERRIE T.</t>
  </si>
  <si>
    <t>IBRAHIM</t>
  </si>
  <si>
    <t>LAITH O.</t>
  </si>
  <si>
    <t>JOHNSON</t>
  </si>
  <si>
    <t>EDWARD B.</t>
  </si>
  <si>
    <t>JONES</t>
  </si>
  <si>
    <t>DOROTHY M.</t>
  </si>
  <si>
    <t>KRUEGER</t>
  </si>
  <si>
    <t>LUKASZEK</t>
  </si>
  <si>
    <t>JOSEPH M.</t>
  </si>
  <si>
    <t>POLICE CHIEF</t>
  </si>
  <si>
    <t>MEHL</t>
  </si>
  <si>
    <t>CHRISTOPHER</t>
  </si>
  <si>
    <t>MIKICIC</t>
  </si>
  <si>
    <t>SHANE M.</t>
  </si>
  <si>
    <t>MILAZZO</t>
  </si>
  <si>
    <t>ANTHONY</t>
  </si>
  <si>
    <t>MONACO</t>
  </si>
  <si>
    <t>BARBARA</t>
  </si>
  <si>
    <t>MURPHY</t>
  </si>
  <si>
    <t>DANIEL</t>
  </si>
  <si>
    <t>POLICE DETECTIVE</t>
  </si>
  <si>
    <t>NELSON</t>
  </si>
  <si>
    <t>JOHANNE</t>
  </si>
  <si>
    <t>ORTIZ</t>
  </si>
  <si>
    <t>ELONOR</t>
  </si>
  <si>
    <t>PEDERSEN</t>
  </si>
  <si>
    <t xml:space="preserve">JAMES  </t>
  </si>
  <si>
    <t>PEREDA</t>
  </si>
  <si>
    <t>PINA</t>
  </si>
  <si>
    <t>VICENTE</t>
  </si>
  <si>
    <t>PUGH</t>
  </si>
  <si>
    <t>DARLENE A.</t>
  </si>
  <si>
    <t>RECORDS CLERK</t>
  </si>
  <si>
    <t>REED</t>
  </si>
  <si>
    <t>MICHAEL L.</t>
  </si>
  <si>
    <t>REITER</t>
  </si>
  <si>
    <t>BRIAN</t>
  </si>
  <si>
    <t>SEAY</t>
  </si>
  <si>
    <t>CHRISTOPHER M.</t>
  </si>
  <si>
    <t>SIENKIEWICZ</t>
  </si>
  <si>
    <t>ZACHARY M.</t>
  </si>
  <si>
    <t>STREBAR</t>
  </si>
  <si>
    <t>CHARLES M.</t>
  </si>
  <si>
    <t>URBANS</t>
  </si>
  <si>
    <t>BARBARA L.</t>
  </si>
  <si>
    <t>M.B.</t>
  </si>
  <si>
    <t>VILLARREAL</t>
  </si>
  <si>
    <t>VISCIONI</t>
  </si>
  <si>
    <t>CARLO M.</t>
  </si>
  <si>
    <t>WALKER</t>
  </si>
  <si>
    <t>CHARLES R.</t>
  </si>
  <si>
    <t>PAUL D.</t>
  </si>
  <si>
    <t>WELDON</t>
  </si>
  <si>
    <t>KYLA</t>
  </si>
  <si>
    <t>WHITTLE</t>
  </si>
  <si>
    <t>KEVIN P.</t>
  </si>
  <si>
    <t>WILLIAMS</t>
  </si>
  <si>
    <t>MATTIE B.</t>
  </si>
  <si>
    <t>ZULEY</t>
  </si>
  <si>
    <t>GAIL</t>
  </si>
  <si>
    <t>ADMIN AID TO POLICE CHIEF</t>
  </si>
  <si>
    <t>BOEKE</t>
  </si>
  <si>
    <t>KATHRYN M.</t>
  </si>
  <si>
    <t>FIREFIGHTER/PARAMEDIC</t>
  </si>
  <si>
    <t>FIRE</t>
  </si>
  <si>
    <t>BRADBERRY</t>
  </si>
  <si>
    <t>RODNEY</t>
  </si>
  <si>
    <t>FIREFIGHTER/FIRE INSPECTOR</t>
  </si>
  <si>
    <t>BUIE</t>
  </si>
  <si>
    <t>DAVID C.</t>
  </si>
  <si>
    <t>BUSCH</t>
  </si>
  <si>
    <t>GLEN C.</t>
  </si>
  <si>
    <t>FIRE CAPTAIN</t>
  </si>
  <si>
    <t>CARLING</t>
  </si>
  <si>
    <t>KENNETH</t>
  </si>
  <si>
    <t>FIRE LIEUTENANT</t>
  </si>
  <si>
    <t>DEVITO</t>
  </si>
  <si>
    <t>MARCO J.</t>
  </si>
  <si>
    <t>FLYNN</t>
  </si>
  <si>
    <t>JAMES M.</t>
  </si>
  <si>
    <t>KILLIAN</t>
  </si>
  <si>
    <t>DANIEL J.</t>
  </si>
  <si>
    <t>KOTARSKI</t>
  </si>
  <si>
    <t>TODD L.</t>
  </si>
  <si>
    <t>KUBISTAL</t>
  </si>
  <si>
    <t>JEFFREY</t>
  </si>
  <si>
    <t>FIREFIGHTER</t>
  </si>
  <si>
    <t>KUKULSKI</t>
  </si>
  <si>
    <t>ADAM T.</t>
  </si>
  <si>
    <t>KWIATOWSKI</t>
  </si>
  <si>
    <t>EDWARD M.</t>
  </si>
  <si>
    <t>MICHALSKI</t>
  </si>
  <si>
    <t>JOSEPH A.</t>
  </si>
  <si>
    <t>MURRAY</t>
  </si>
  <si>
    <t>HOWARD</t>
  </si>
  <si>
    <t>O'DRISCOLL</t>
  </si>
  <si>
    <t>PAULA</t>
  </si>
  <si>
    <t>PARTYKA</t>
  </si>
  <si>
    <t>JOSEPH C.</t>
  </si>
  <si>
    <t>PELLICORI, JR.</t>
  </si>
  <si>
    <t>PILZ</t>
  </si>
  <si>
    <t>FIRE CHIEF</t>
  </si>
  <si>
    <t>SMOLKE</t>
  </si>
  <si>
    <t>JANET A.</t>
  </si>
  <si>
    <t>ADMIN AID TO FIRE CHIEF</t>
  </si>
  <si>
    <t>WEHR</t>
  </si>
  <si>
    <t>&amp; FIRE INSPECTOR</t>
  </si>
  <si>
    <t>WHARTON</t>
  </si>
  <si>
    <t>WILLIAM H.</t>
  </si>
  <si>
    <t>WYCKOFF</t>
  </si>
  <si>
    <t>RYAN</t>
  </si>
  <si>
    <t>PANSINO</t>
  </si>
  <si>
    <t>DIANE</t>
  </si>
  <si>
    <t>ADMIN AID TO PW DIRECTOR</t>
  </si>
  <si>
    <t>PUBLIC WORKS</t>
  </si>
  <si>
    <t>PISANO</t>
  </si>
  <si>
    <t>DIRECTOR OF PUBLIC WORKS</t>
  </si>
  <si>
    <t>&amp; BUILDING SERVICES</t>
  </si>
  <si>
    <t>SMITH</t>
  </si>
  <si>
    <t>PAUL</t>
  </si>
  <si>
    <t>ASSISTANT DIRECTOR OF PW</t>
  </si>
  <si>
    <t>&amp; WATER OPERATOR</t>
  </si>
  <si>
    <t>HENDREY</t>
  </si>
  <si>
    <t>EDWARD O.</t>
  </si>
  <si>
    <t>MAINTENANCE EMPLOYEE</t>
  </si>
  <si>
    <t>LEGERE</t>
  </si>
  <si>
    <t>JOHN J.</t>
  </si>
  <si>
    <t>EQUIPMENT OPERATOR</t>
  </si>
  <si>
    <t>PEZZA</t>
  </si>
  <si>
    <t>PETER J.</t>
  </si>
  <si>
    <t>HERRELL</t>
  </si>
  <si>
    <t>JASON</t>
  </si>
  <si>
    <t>MICHAELS</t>
  </si>
  <si>
    <t>DOUGLAAS G.</t>
  </si>
  <si>
    <t>O'DEA</t>
  </si>
  <si>
    <t>DOROTHY</t>
  </si>
  <si>
    <t>WATER BILLING CLERK</t>
  </si>
  <si>
    <t>42.17 HOUR</t>
  </si>
  <si>
    <t>46.08 HOUR</t>
  </si>
  <si>
    <t>27.60 HOUR</t>
  </si>
  <si>
    <t>18.22 HOUR</t>
  </si>
  <si>
    <t>21.24 HOUR</t>
  </si>
  <si>
    <t>BOJOVIC</t>
  </si>
  <si>
    <t>NICHOLAS M.</t>
  </si>
  <si>
    <t>HOUSTON</t>
  </si>
  <si>
    <t>RUSSELL B.</t>
  </si>
  <si>
    <t>LEE</t>
  </si>
  <si>
    <t>PATRICK J.</t>
  </si>
  <si>
    <t>PINGEL</t>
  </si>
  <si>
    <t>DANIEL P.</t>
  </si>
  <si>
    <t>BUILDING INSPECTOR</t>
  </si>
  <si>
    <t>LEON</t>
  </si>
  <si>
    <t>RAMIRO</t>
  </si>
  <si>
    <t>AHERN</t>
  </si>
  <si>
    <t>JAMES J.</t>
  </si>
  <si>
    <t>DOMINGUES</t>
  </si>
  <si>
    <t>NOEL</t>
  </si>
  <si>
    <t>MENDOZA</t>
  </si>
  <si>
    <t>CLAUDIO</t>
  </si>
  <si>
    <t>KYLE R.</t>
  </si>
  <si>
    <t>GAUDIO</t>
  </si>
  <si>
    <t>MICHAEL A.</t>
  </si>
  <si>
    <t>SALGADO</t>
  </si>
  <si>
    <t>RICARDO</t>
  </si>
  <si>
    <t>PAUL J.</t>
  </si>
  <si>
    <t>DOROTHY J</t>
  </si>
  <si>
    <t>JOSEPH T.</t>
  </si>
  <si>
    <t>LEONARD P.</t>
  </si>
  <si>
    <t>JOHN B.</t>
  </si>
  <si>
    <t>DAVID V.</t>
  </si>
  <si>
    <t>LINDA L.</t>
  </si>
  <si>
    <t>CHRISTOPHER D.</t>
  </si>
  <si>
    <t>BRIAN L.</t>
  </si>
  <si>
    <t>GAIL L.</t>
  </si>
  <si>
    <t>JOSEPH L.</t>
  </si>
  <si>
    <t>POLICE SERVICE COORDINATOR</t>
  </si>
  <si>
    <t>OVERTIME</t>
  </si>
  <si>
    <t>BAILEY</t>
  </si>
  <si>
    <t>LYNN P</t>
  </si>
  <si>
    <t>CORTES</t>
  </si>
  <si>
    <t>AMBER N</t>
  </si>
  <si>
    <t>FUNCHESS</t>
  </si>
  <si>
    <t>ELLIS R</t>
  </si>
  <si>
    <t>WAGES</t>
  </si>
  <si>
    <t>KIERUZAL</t>
  </si>
  <si>
    <t>SEBASTIAN</t>
  </si>
  <si>
    <t>MORENO</t>
  </si>
  <si>
    <t>JAVIER</t>
  </si>
  <si>
    <t>REEDER</t>
  </si>
  <si>
    <t>TYLER D</t>
  </si>
  <si>
    <t>CHARLES M</t>
  </si>
  <si>
    <t>HARTLINE</t>
  </si>
  <si>
    <t>RYAN T</t>
  </si>
  <si>
    <t>MAYER</t>
  </si>
  <si>
    <t>JOSEPH S</t>
  </si>
  <si>
    <t>MARICELA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</si>
</sst>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u val="single"/>
      <sz val="10"/>
      <color indexed="12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3" fontId="1" fillId="0" borderId="0" xfId="42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3" fontId="1" fillId="0" borderId="0" xfId="42" applyFont="1" applyAlignment="1">
      <alignment horizontal="center"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28125" style="0" customWidth="1"/>
    <col min="2" max="2" width="17.28125" style="0" customWidth="1"/>
    <col min="3" max="3" width="30.421875" style="0" customWidth="1"/>
    <col min="4" max="4" width="22.00390625" style="0" customWidth="1"/>
    <col min="5" max="5" width="14.140625" style="0" customWidth="1"/>
    <col min="6" max="6" width="11.140625" style="0" customWidth="1"/>
  </cols>
  <sheetData>
    <row r="1" spans="1:6" s="1" customFormat="1" ht="12.7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</row>
    <row r="2" spans="3:5" s="4" customFormat="1" ht="12.75">
      <c r="C2" s="5"/>
      <c r="D2" s="5"/>
      <c r="E2" s="3" t="s">
        <v>6</v>
      </c>
    </row>
    <row r="3" spans="3:5" ht="12.75">
      <c r="C3" s="6"/>
      <c r="D3" s="6"/>
      <c r="E3" s="7"/>
    </row>
    <row r="4" spans="1:6" ht="12.75">
      <c r="A4" t="s">
        <v>7</v>
      </c>
      <c r="B4" t="s">
        <v>8</v>
      </c>
      <c r="C4" s="6" t="s">
        <v>9</v>
      </c>
      <c r="D4" s="6" t="s">
        <v>10</v>
      </c>
      <c r="E4" s="7">
        <v>55268.72</v>
      </c>
      <c r="F4" s="8">
        <v>35536</v>
      </c>
    </row>
    <row r="5" spans="1:6" ht="12.75">
      <c r="A5" t="s">
        <v>11</v>
      </c>
      <c r="B5" t="s">
        <v>12</v>
      </c>
      <c r="C5" s="6" t="s">
        <v>13</v>
      </c>
      <c r="D5" s="6" t="s">
        <v>10</v>
      </c>
      <c r="E5" s="7" t="s">
        <v>230</v>
      </c>
      <c r="F5" s="8">
        <v>37064</v>
      </c>
    </row>
    <row r="6" spans="1:6" ht="12.75">
      <c r="A6" t="s">
        <v>14</v>
      </c>
      <c r="B6" t="s">
        <v>15</v>
      </c>
      <c r="C6" s="6" t="s">
        <v>16</v>
      </c>
      <c r="D6" s="6" t="s">
        <v>10</v>
      </c>
      <c r="E6" s="7">
        <v>20738.64</v>
      </c>
      <c r="F6" s="8">
        <v>37104</v>
      </c>
    </row>
    <row r="7" spans="1:6" ht="12.75">
      <c r="A7" t="s">
        <v>17</v>
      </c>
      <c r="B7" t="s">
        <v>18</v>
      </c>
      <c r="C7" s="6" t="s">
        <v>243</v>
      </c>
      <c r="D7" s="6" t="s">
        <v>10</v>
      </c>
      <c r="E7" s="7">
        <v>83121.74</v>
      </c>
      <c r="F7" s="8">
        <v>35660</v>
      </c>
    </row>
    <row r="8" spans="3:5" ht="12.75">
      <c r="C8" s="6"/>
      <c r="D8" s="6"/>
      <c r="E8" s="7"/>
    </row>
    <row r="9" spans="3:5" ht="12.75">
      <c r="C9" s="6"/>
      <c r="D9" s="6"/>
      <c r="E9" s="7"/>
    </row>
    <row r="10" spans="1:6" ht="12.75">
      <c r="A10" t="s">
        <v>19</v>
      </c>
      <c r="B10" t="s">
        <v>20</v>
      </c>
      <c r="C10" s="6" t="s">
        <v>21</v>
      </c>
      <c r="D10" s="6" t="s">
        <v>22</v>
      </c>
      <c r="E10" s="7">
        <v>2400</v>
      </c>
      <c r="F10" s="8">
        <v>35660</v>
      </c>
    </row>
    <row r="11" spans="1:6" ht="12.75">
      <c r="A11" t="s">
        <v>7</v>
      </c>
      <c r="B11" t="s">
        <v>23</v>
      </c>
      <c r="C11" s="6" t="s">
        <v>24</v>
      </c>
      <c r="D11" s="6" t="s">
        <v>22</v>
      </c>
      <c r="E11" s="7">
        <v>73960.64</v>
      </c>
      <c r="F11" s="8">
        <v>32629</v>
      </c>
    </row>
    <row r="12" spans="1:6" ht="12.75">
      <c r="A12" t="s">
        <v>25</v>
      </c>
      <c r="B12" t="s">
        <v>26</v>
      </c>
      <c r="C12" s="6" t="s">
        <v>21</v>
      </c>
      <c r="D12" s="6" t="s">
        <v>22</v>
      </c>
      <c r="E12" s="7">
        <v>2400</v>
      </c>
      <c r="F12" s="8">
        <v>36892</v>
      </c>
    </row>
    <row r="13" spans="1:6" ht="12.75">
      <c r="A13" t="s">
        <v>27</v>
      </c>
      <c r="B13" t="s">
        <v>28</v>
      </c>
      <c r="C13" s="6" t="s">
        <v>21</v>
      </c>
      <c r="D13" s="6" t="s">
        <v>22</v>
      </c>
      <c r="E13" s="7">
        <v>2400</v>
      </c>
      <c r="F13" s="8">
        <v>41512</v>
      </c>
    </row>
    <row r="14" spans="1:6" ht="12.75">
      <c r="A14" t="s">
        <v>29</v>
      </c>
      <c r="B14" t="s">
        <v>30</v>
      </c>
      <c r="C14" s="6" t="s">
        <v>31</v>
      </c>
      <c r="D14" s="6" t="s">
        <v>22</v>
      </c>
      <c r="E14" s="7">
        <v>12000</v>
      </c>
      <c r="F14" s="8">
        <v>38838</v>
      </c>
    </row>
    <row r="15" spans="1:6" ht="12.75">
      <c r="A15" t="s">
        <v>32</v>
      </c>
      <c r="B15" t="s">
        <v>15</v>
      </c>
      <c r="C15" s="6" t="s">
        <v>21</v>
      </c>
      <c r="D15" s="6" t="s">
        <v>22</v>
      </c>
      <c r="E15" s="7">
        <v>2400</v>
      </c>
      <c r="F15" s="8">
        <v>36892</v>
      </c>
    </row>
    <row r="16" spans="1:6" ht="12.75">
      <c r="A16" t="s">
        <v>33</v>
      </c>
      <c r="B16" t="s">
        <v>34</v>
      </c>
      <c r="C16" s="6" t="s">
        <v>21</v>
      </c>
      <c r="D16" s="6" t="s">
        <v>22</v>
      </c>
      <c r="E16" s="7">
        <v>2400</v>
      </c>
      <c r="F16" s="8">
        <v>37886</v>
      </c>
    </row>
    <row r="17" spans="1:6" ht="12.75">
      <c r="A17" t="s">
        <v>35</v>
      </c>
      <c r="B17" t="s">
        <v>36</v>
      </c>
      <c r="C17" s="6" t="s">
        <v>37</v>
      </c>
      <c r="D17" s="6" t="s">
        <v>22</v>
      </c>
      <c r="E17" s="7">
        <v>5000</v>
      </c>
      <c r="F17" s="8">
        <v>31686</v>
      </c>
    </row>
    <row r="18" spans="1:6" ht="12.75">
      <c r="A18" t="s">
        <v>38</v>
      </c>
      <c r="B18" t="s">
        <v>39</v>
      </c>
      <c r="C18" s="6" t="s">
        <v>21</v>
      </c>
      <c r="D18" s="6" t="s">
        <v>22</v>
      </c>
      <c r="E18" s="7">
        <v>2400</v>
      </c>
      <c r="F18" s="8">
        <v>40798</v>
      </c>
    </row>
    <row r="19" spans="3:5" ht="12.75">
      <c r="C19" s="6"/>
      <c r="D19" s="6"/>
      <c r="E19" s="7"/>
    </row>
    <row r="20" spans="3:5" ht="12.75">
      <c r="C20" s="6"/>
      <c r="D20" s="6"/>
      <c r="E20" s="7"/>
    </row>
    <row r="21" spans="1:6" ht="12.75">
      <c r="A21" t="s">
        <v>40</v>
      </c>
      <c r="B21" t="s">
        <v>41</v>
      </c>
      <c r="C21" s="6" t="s">
        <v>42</v>
      </c>
      <c r="D21" s="6" t="s">
        <v>43</v>
      </c>
      <c r="E21" s="7">
        <v>138096.4</v>
      </c>
      <c r="F21" s="8">
        <v>33350</v>
      </c>
    </row>
    <row r="22" spans="3:5" ht="12.75">
      <c r="C22" s="6" t="s">
        <v>44</v>
      </c>
      <c r="D22" s="6"/>
      <c r="E22" s="7"/>
    </row>
    <row r="23" spans="3:5" ht="12.75">
      <c r="C23" s="6" t="s">
        <v>45</v>
      </c>
      <c r="D23" s="6"/>
      <c r="E23" s="7"/>
    </row>
    <row r="24" spans="1:6" ht="12.75">
      <c r="A24" t="s">
        <v>46</v>
      </c>
      <c r="B24" t="s">
        <v>47</v>
      </c>
      <c r="C24" s="6" t="s">
        <v>48</v>
      </c>
      <c r="D24" s="6" t="s">
        <v>43</v>
      </c>
      <c r="E24" s="7" t="s">
        <v>231</v>
      </c>
      <c r="F24" s="8">
        <v>30774</v>
      </c>
    </row>
    <row r="25" spans="1:6" ht="12.75">
      <c r="A25" t="s">
        <v>8</v>
      </c>
      <c r="B25" t="s">
        <v>49</v>
      </c>
      <c r="C25" s="6" t="s">
        <v>50</v>
      </c>
      <c r="D25" s="6" t="s">
        <v>43</v>
      </c>
      <c r="E25" s="7" t="s">
        <v>232</v>
      </c>
      <c r="F25" s="8">
        <v>33350</v>
      </c>
    </row>
    <row r="26" spans="1:6" ht="12.75">
      <c r="A26" t="s">
        <v>51</v>
      </c>
      <c r="B26" t="s">
        <v>52</v>
      </c>
      <c r="C26" s="6" t="s">
        <v>53</v>
      </c>
      <c r="D26" s="6" t="s">
        <v>43</v>
      </c>
      <c r="E26" s="7">
        <v>57415.54</v>
      </c>
      <c r="F26" s="8">
        <v>36626</v>
      </c>
    </row>
    <row r="27" spans="1:6" ht="12.75">
      <c r="A27" t="s">
        <v>54</v>
      </c>
      <c r="B27" t="s">
        <v>55</v>
      </c>
      <c r="C27" s="6" t="s">
        <v>56</v>
      </c>
      <c r="D27" s="6" t="s">
        <v>43</v>
      </c>
      <c r="E27" s="7">
        <v>70665.14</v>
      </c>
      <c r="F27" s="8">
        <v>33112</v>
      </c>
    </row>
    <row r="28" spans="3:5" ht="12.75">
      <c r="C28" s="6" t="s">
        <v>57</v>
      </c>
      <c r="D28" s="6"/>
      <c r="E28" s="7"/>
    </row>
    <row r="29" spans="1:6" ht="12.75">
      <c r="A29" t="s">
        <v>58</v>
      </c>
      <c r="B29" t="s">
        <v>59</v>
      </c>
      <c r="C29" s="6" t="s">
        <v>60</v>
      </c>
      <c r="D29" s="6" t="s">
        <v>43</v>
      </c>
      <c r="E29" s="7">
        <v>148004.22</v>
      </c>
      <c r="F29" s="8">
        <v>31992</v>
      </c>
    </row>
    <row r="30" spans="1:6" ht="12.75">
      <c r="A30" t="s">
        <v>61</v>
      </c>
      <c r="B30" t="s">
        <v>62</v>
      </c>
      <c r="C30" s="6" t="s">
        <v>63</v>
      </c>
      <c r="D30" s="6" t="s">
        <v>43</v>
      </c>
      <c r="E30" s="7">
        <v>52287.04</v>
      </c>
      <c r="F30" s="8">
        <v>38166</v>
      </c>
    </row>
    <row r="31" spans="3:5" ht="12.75">
      <c r="C31" s="6"/>
      <c r="D31" s="6"/>
      <c r="E31" s="7"/>
    </row>
    <row r="32" spans="3:5" ht="12.75">
      <c r="C32" s="6"/>
      <c r="D32" s="6"/>
      <c r="E32" s="7"/>
    </row>
    <row r="33" spans="1:6" ht="12.75">
      <c r="A33" t="s">
        <v>64</v>
      </c>
      <c r="B33" t="s">
        <v>65</v>
      </c>
      <c r="C33" s="6" t="s">
        <v>66</v>
      </c>
      <c r="D33" s="6" t="s">
        <v>67</v>
      </c>
      <c r="E33" s="7">
        <v>102873.68</v>
      </c>
      <c r="F33" s="8">
        <v>32143</v>
      </c>
    </row>
    <row r="34" spans="1:6" ht="12.75">
      <c r="A34" t="s">
        <v>68</v>
      </c>
      <c r="B34" t="s">
        <v>69</v>
      </c>
      <c r="C34" s="6" t="s">
        <v>70</v>
      </c>
      <c r="D34" s="6" t="s">
        <v>67</v>
      </c>
      <c r="E34" s="7">
        <v>87029.02</v>
      </c>
      <c r="F34" s="8">
        <v>34428</v>
      </c>
    </row>
    <row r="35" spans="1:6" ht="12.75">
      <c r="A35" t="s">
        <v>71</v>
      </c>
      <c r="B35" t="s">
        <v>72</v>
      </c>
      <c r="C35" s="6" t="s">
        <v>73</v>
      </c>
      <c r="D35" s="6" t="s">
        <v>67</v>
      </c>
      <c r="E35" s="7">
        <v>59346.56</v>
      </c>
      <c r="F35" s="8">
        <v>38995</v>
      </c>
    </row>
    <row r="36" spans="1:6" ht="12.75">
      <c r="A36" t="s">
        <v>74</v>
      </c>
      <c r="B36" t="s">
        <v>75</v>
      </c>
      <c r="C36" s="6" t="s">
        <v>66</v>
      </c>
      <c r="D36" s="6" t="s">
        <v>67</v>
      </c>
      <c r="E36" s="7">
        <v>102873.68</v>
      </c>
      <c r="F36" s="8">
        <v>32797</v>
      </c>
    </row>
    <row r="37" spans="1:6" ht="12.75">
      <c r="A37" t="s">
        <v>76</v>
      </c>
      <c r="B37" t="s">
        <v>77</v>
      </c>
      <c r="C37" s="6" t="s">
        <v>78</v>
      </c>
      <c r="D37" s="6" t="s">
        <v>67</v>
      </c>
      <c r="E37" s="7" t="s">
        <v>233</v>
      </c>
      <c r="F37" s="8">
        <v>41788</v>
      </c>
    </row>
    <row r="38" spans="1:6" ht="12.75">
      <c r="A38" t="s">
        <v>79</v>
      </c>
      <c r="B38" t="s">
        <v>80</v>
      </c>
      <c r="C38" s="6" t="s">
        <v>81</v>
      </c>
      <c r="D38" s="6" t="s">
        <v>67</v>
      </c>
      <c r="E38" s="7" t="s">
        <v>234</v>
      </c>
      <c r="F38" s="8">
        <v>36549</v>
      </c>
    </row>
    <row r="39" spans="1:6" ht="12.75">
      <c r="A39" t="s">
        <v>82</v>
      </c>
      <c r="B39" t="s">
        <v>83</v>
      </c>
      <c r="C39" s="6" t="s">
        <v>84</v>
      </c>
      <c r="D39" s="6" t="s">
        <v>67</v>
      </c>
      <c r="E39" s="7">
        <v>87029.02</v>
      </c>
      <c r="F39" s="8">
        <v>39454</v>
      </c>
    </row>
    <row r="40" spans="1:6" ht="12.75">
      <c r="A40" t="s">
        <v>85</v>
      </c>
      <c r="B40" t="s">
        <v>86</v>
      </c>
      <c r="C40" s="6" t="s">
        <v>70</v>
      </c>
      <c r="D40" s="6" t="s">
        <v>67</v>
      </c>
      <c r="E40" s="7">
        <v>88528.96</v>
      </c>
      <c r="F40" s="8">
        <v>36059</v>
      </c>
    </row>
    <row r="41" spans="1:6" ht="12.75">
      <c r="A41" t="s">
        <v>87</v>
      </c>
      <c r="B41" t="s">
        <v>88</v>
      </c>
      <c r="C41" s="6" t="s">
        <v>89</v>
      </c>
      <c r="D41" s="6" t="s">
        <v>67</v>
      </c>
      <c r="E41" s="7" t="s">
        <v>90</v>
      </c>
      <c r="F41" s="8">
        <v>37320</v>
      </c>
    </row>
    <row r="42" spans="1:6" ht="12.75">
      <c r="A42" t="s">
        <v>91</v>
      </c>
      <c r="B42" t="s">
        <v>92</v>
      </c>
      <c r="C42" s="6" t="s">
        <v>73</v>
      </c>
      <c r="D42" s="6" t="s">
        <v>67</v>
      </c>
      <c r="E42" s="7">
        <v>57846.62</v>
      </c>
      <c r="F42" s="8">
        <v>39148</v>
      </c>
    </row>
    <row r="43" spans="1:6" ht="12.75">
      <c r="A43" t="s">
        <v>93</v>
      </c>
      <c r="B43" t="s">
        <v>94</v>
      </c>
      <c r="C43" s="6" t="s">
        <v>66</v>
      </c>
      <c r="D43" s="6" t="s">
        <v>67</v>
      </c>
      <c r="E43" s="7">
        <v>102873.68</v>
      </c>
      <c r="F43" s="8">
        <v>35604</v>
      </c>
    </row>
    <row r="44" spans="1:6" ht="12.75">
      <c r="A44" t="s">
        <v>95</v>
      </c>
      <c r="B44" t="s">
        <v>96</v>
      </c>
      <c r="C44" s="6" t="s">
        <v>84</v>
      </c>
      <c r="D44" s="6" t="s">
        <v>67</v>
      </c>
      <c r="E44" s="7">
        <v>84028.88</v>
      </c>
      <c r="F44" s="8">
        <v>32315</v>
      </c>
    </row>
    <row r="45" spans="1:6" ht="12.75">
      <c r="A45" t="s">
        <v>97</v>
      </c>
      <c r="B45" t="s">
        <v>98</v>
      </c>
      <c r="C45" s="6" t="s">
        <v>89</v>
      </c>
      <c r="D45" s="6" t="s">
        <v>67</v>
      </c>
      <c r="E45" s="7" t="s">
        <v>90</v>
      </c>
      <c r="F45" s="8">
        <v>41171</v>
      </c>
    </row>
    <row r="46" spans="1:6" ht="12.75">
      <c r="A46" t="s">
        <v>99</v>
      </c>
      <c r="B46" t="s">
        <v>86</v>
      </c>
      <c r="C46" s="6" t="s">
        <v>84</v>
      </c>
      <c r="D46" s="6" t="s">
        <v>67</v>
      </c>
      <c r="E46" s="7">
        <v>84028.88</v>
      </c>
      <c r="F46" s="8">
        <v>38960</v>
      </c>
    </row>
    <row r="47" spans="1:6" ht="12.75">
      <c r="A47" t="s">
        <v>100</v>
      </c>
      <c r="B47" t="s">
        <v>101</v>
      </c>
      <c r="C47" s="6" t="s">
        <v>102</v>
      </c>
      <c r="D47" s="6" t="s">
        <v>67</v>
      </c>
      <c r="E47" s="7">
        <v>128188.84</v>
      </c>
      <c r="F47" s="8">
        <v>32986</v>
      </c>
    </row>
    <row r="48" spans="1:6" ht="12.75">
      <c r="A48" t="s">
        <v>103</v>
      </c>
      <c r="B48" t="s">
        <v>104</v>
      </c>
      <c r="C48" s="6" t="s">
        <v>84</v>
      </c>
      <c r="D48" s="6" t="s">
        <v>67</v>
      </c>
      <c r="E48" s="7">
        <v>87029.02</v>
      </c>
      <c r="F48" s="8">
        <v>38960</v>
      </c>
    </row>
    <row r="49" spans="1:6" ht="12.75">
      <c r="A49" t="s">
        <v>105</v>
      </c>
      <c r="B49" t="s">
        <v>106</v>
      </c>
      <c r="C49" s="6" t="s">
        <v>84</v>
      </c>
      <c r="D49" s="6" t="s">
        <v>67</v>
      </c>
      <c r="E49" s="7">
        <v>87029.02</v>
      </c>
      <c r="F49" s="8">
        <v>39545</v>
      </c>
    </row>
    <row r="50" spans="1:6" ht="12.75">
      <c r="A50" t="s">
        <v>107</v>
      </c>
      <c r="B50" t="s">
        <v>108</v>
      </c>
      <c r="C50" s="6" t="s">
        <v>66</v>
      </c>
      <c r="D50" s="6" t="s">
        <v>67</v>
      </c>
      <c r="E50" s="7">
        <v>102873.68</v>
      </c>
      <c r="F50" s="8">
        <v>31321</v>
      </c>
    </row>
    <row r="51" spans="1:6" ht="12.75">
      <c r="A51" t="s">
        <v>109</v>
      </c>
      <c r="B51" t="s">
        <v>110</v>
      </c>
      <c r="C51" s="6" t="s">
        <v>89</v>
      </c>
      <c r="D51" s="6" t="s">
        <v>67</v>
      </c>
      <c r="E51" s="7" t="s">
        <v>90</v>
      </c>
      <c r="F51" s="8">
        <v>31092</v>
      </c>
    </row>
    <row r="52" spans="1:6" ht="12.75">
      <c r="A52" t="s">
        <v>111</v>
      </c>
      <c r="B52" t="s">
        <v>112</v>
      </c>
      <c r="C52" s="6" t="s">
        <v>66</v>
      </c>
      <c r="D52" s="6" t="s">
        <v>67</v>
      </c>
      <c r="E52" s="7">
        <v>102873.68</v>
      </c>
      <c r="F52" s="8">
        <v>35562</v>
      </c>
    </row>
    <row r="53" spans="1:6" ht="12.75">
      <c r="A53" t="s">
        <v>114</v>
      </c>
      <c r="B53" t="s">
        <v>115</v>
      </c>
      <c r="C53" s="6" t="s">
        <v>84</v>
      </c>
      <c r="D53" s="6" t="s">
        <v>67</v>
      </c>
      <c r="E53" s="7">
        <v>85529.08</v>
      </c>
      <c r="F53" s="8">
        <v>37417</v>
      </c>
    </row>
    <row r="54" spans="1:6" ht="12.75">
      <c r="A54" t="s">
        <v>116</v>
      </c>
      <c r="B54" t="s">
        <v>117</v>
      </c>
      <c r="C54" s="6" t="s">
        <v>73</v>
      </c>
      <c r="D54" s="6" t="s">
        <v>67</v>
      </c>
      <c r="E54" s="7">
        <v>58444.62</v>
      </c>
      <c r="F54" s="8">
        <v>39336</v>
      </c>
    </row>
    <row r="55" spans="1:6" ht="12.75">
      <c r="A55" t="s">
        <v>118</v>
      </c>
      <c r="B55" t="s">
        <v>119</v>
      </c>
      <c r="C55" s="6" t="s">
        <v>84</v>
      </c>
      <c r="D55" s="6" t="s">
        <v>67</v>
      </c>
      <c r="E55" s="7">
        <v>85529.08</v>
      </c>
      <c r="F55" s="8">
        <v>32517</v>
      </c>
    </row>
    <row r="56" spans="1:6" ht="12.75">
      <c r="A56" t="s">
        <v>120</v>
      </c>
      <c r="B56" t="s">
        <v>112</v>
      </c>
      <c r="C56" s="6" t="s">
        <v>113</v>
      </c>
      <c r="D56" s="6" t="s">
        <v>67</v>
      </c>
      <c r="E56" s="7">
        <v>87928.88</v>
      </c>
      <c r="F56" s="8">
        <v>38726</v>
      </c>
    </row>
    <row r="57" spans="1:6" ht="12.75">
      <c r="A57" t="s">
        <v>121</v>
      </c>
      <c r="B57" t="s">
        <v>122</v>
      </c>
      <c r="C57" s="6" t="s">
        <v>73</v>
      </c>
      <c r="D57" s="6" t="s">
        <v>67</v>
      </c>
      <c r="E57" s="7">
        <v>55088.29</v>
      </c>
      <c r="F57" s="8">
        <v>41446</v>
      </c>
    </row>
    <row r="58" spans="1:6" ht="12.75">
      <c r="A58" t="s">
        <v>123</v>
      </c>
      <c r="B58" t="s">
        <v>124</v>
      </c>
      <c r="C58" s="6" t="s">
        <v>125</v>
      </c>
      <c r="D58" s="6" t="s">
        <v>67</v>
      </c>
      <c r="E58" s="7">
        <v>57415.54</v>
      </c>
      <c r="F58" s="8">
        <v>33879</v>
      </c>
    </row>
    <row r="59" spans="1:6" ht="12.75">
      <c r="A59" t="s">
        <v>126</v>
      </c>
      <c r="B59" t="s">
        <v>127</v>
      </c>
      <c r="C59" s="6" t="s">
        <v>66</v>
      </c>
      <c r="D59" s="6" t="s">
        <v>67</v>
      </c>
      <c r="E59" s="7">
        <v>101373.74</v>
      </c>
      <c r="F59" s="8">
        <v>35311</v>
      </c>
    </row>
    <row r="60" spans="1:6" ht="12.75">
      <c r="A60" t="s">
        <v>128</v>
      </c>
      <c r="B60" t="s">
        <v>129</v>
      </c>
      <c r="C60" s="6" t="s">
        <v>84</v>
      </c>
      <c r="D60" s="6" t="s">
        <v>67</v>
      </c>
      <c r="E60" s="7">
        <v>84028.88</v>
      </c>
      <c r="F60" s="8">
        <v>37438</v>
      </c>
    </row>
    <row r="61" spans="1:6" ht="12.75">
      <c r="A61" t="s">
        <v>130</v>
      </c>
      <c r="B61" t="s">
        <v>131</v>
      </c>
      <c r="C61" s="6" t="s">
        <v>84</v>
      </c>
      <c r="D61" s="6" t="s">
        <v>67</v>
      </c>
      <c r="E61" s="7">
        <v>84028.88</v>
      </c>
      <c r="F61" s="8">
        <v>32986</v>
      </c>
    </row>
    <row r="62" spans="1:6" ht="12.75">
      <c r="A62" t="s">
        <v>132</v>
      </c>
      <c r="B62" t="s">
        <v>133</v>
      </c>
      <c r="C62" s="6" t="s">
        <v>113</v>
      </c>
      <c r="D62" s="6" t="s">
        <v>67</v>
      </c>
      <c r="E62" s="7">
        <v>89429.08</v>
      </c>
      <c r="F62" s="8">
        <v>38991</v>
      </c>
    </row>
    <row r="63" spans="1:6" ht="12.75">
      <c r="A63" t="s">
        <v>134</v>
      </c>
      <c r="B63" t="s">
        <v>135</v>
      </c>
      <c r="C63" s="6" t="s">
        <v>66</v>
      </c>
      <c r="D63" s="6" t="s">
        <v>67</v>
      </c>
      <c r="E63" s="7">
        <v>102873.68</v>
      </c>
      <c r="F63" s="8">
        <v>33973</v>
      </c>
    </row>
    <row r="64" spans="1:6" ht="12.75">
      <c r="A64" t="s">
        <v>136</v>
      </c>
      <c r="B64" t="s">
        <v>137</v>
      </c>
      <c r="C64" s="6" t="s">
        <v>89</v>
      </c>
      <c r="D64" s="6" t="s">
        <v>67</v>
      </c>
      <c r="E64" s="7" t="s">
        <v>90</v>
      </c>
      <c r="F64" s="8">
        <v>32918</v>
      </c>
    </row>
    <row r="65" spans="1:6" ht="12.75">
      <c r="A65" t="s">
        <v>136</v>
      </c>
      <c r="B65" t="s">
        <v>138</v>
      </c>
      <c r="C65" s="6" t="s">
        <v>89</v>
      </c>
      <c r="D65" s="6" t="s">
        <v>67</v>
      </c>
      <c r="E65" s="7" t="s">
        <v>90</v>
      </c>
      <c r="F65" s="8">
        <v>40420</v>
      </c>
    </row>
    <row r="66" spans="1:6" ht="12.75">
      <c r="A66" t="s">
        <v>139</v>
      </c>
      <c r="B66" t="s">
        <v>104</v>
      </c>
      <c r="C66" s="6" t="s">
        <v>84</v>
      </c>
      <c r="D66" s="6" t="s">
        <v>67</v>
      </c>
      <c r="E66" s="7">
        <v>84028.88</v>
      </c>
      <c r="F66" s="8">
        <v>33651</v>
      </c>
    </row>
    <row r="67" spans="1:6" ht="12.75">
      <c r="A67" t="s">
        <v>140</v>
      </c>
      <c r="B67" t="s">
        <v>141</v>
      </c>
      <c r="C67" s="6" t="s">
        <v>66</v>
      </c>
      <c r="D67" s="6" t="s">
        <v>67</v>
      </c>
      <c r="E67" s="7">
        <v>101373.74</v>
      </c>
      <c r="F67" s="8">
        <v>32797</v>
      </c>
    </row>
    <row r="68" spans="1:6" ht="12.75">
      <c r="A68" t="s">
        <v>142</v>
      </c>
      <c r="B68" t="s">
        <v>143</v>
      </c>
      <c r="C68" s="6" t="s">
        <v>73</v>
      </c>
      <c r="D68" s="6" t="s">
        <v>67</v>
      </c>
      <c r="E68" s="7">
        <v>59346.56</v>
      </c>
      <c r="F68" s="8">
        <v>39729</v>
      </c>
    </row>
    <row r="69" spans="1:6" ht="12.75">
      <c r="A69" t="s">
        <v>61</v>
      </c>
      <c r="B69" t="s">
        <v>144</v>
      </c>
      <c r="C69" s="6" t="s">
        <v>70</v>
      </c>
      <c r="D69" s="6" t="s">
        <v>67</v>
      </c>
      <c r="E69" s="7">
        <v>88528.96</v>
      </c>
      <c r="F69" s="8">
        <v>36059</v>
      </c>
    </row>
    <row r="70" spans="1:6" ht="12.75">
      <c r="A70" t="s">
        <v>145</v>
      </c>
      <c r="B70" t="s">
        <v>146</v>
      </c>
      <c r="C70" s="6" t="s">
        <v>89</v>
      </c>
      <c r="D70" s="6" t="s">
        <v>67</v>
      </c>
      <c r="E70" s="7" t="s">
        <v>90</v>
      </c>
      <c r="F70" s="8">
        <v>33101</v>
      </c>
    </row>
    <row r="71" spans="1:6" ht="12.75">
      <c r="A71" t="s">
        <v>147</v>
      </c>
      <c r="B71" t="s">
        <v>148</v>
      </c>
      <c r="C71" s="6" t="s">
        <v>84</v>
      </c>
      <c r="D71" s="6" t="s">
        <v>67</v>
      </c>
      <c r="E71" s="7">
        <v>87029.02</v>
      </c>
      <c r="F71" s="8">
        <v>39097</v>
      </c>
    </row>
    <row r="72" spans="1:6" ht="12.75">
      <c r="A72" t="s">
        <v>149</v>
      </c>
      <c r="B72" t="s">
        <v>150</v>
      </c>
      <c r="C72" s="6" t="s">
        <v>89</v>
      </c>
      <c r="D72" s="6" t="s">
        <v>67</v>
      </c>
      <c r="E72" s="7" t="s">
        <v>90</v>
      </c>
      <c r="F72" s="8">
        <v>39321</v>
      </c>
    </row>
    <row r="73" spans="1:6" ht="12.75">
      <c r="A73" t="s">
        <v>151</v>
      </c>
      <c r="B73" t="s">
        <v>152</v>
      </c>
      <c r="C73" s="6" t="s">
        <v>153</v>
      </c>
      <c r="D73" s="6" t="s">
        <v>67</v>
      </c>
      <c r="E73" s="7">
        <v>61665.5</v>
      </c>
      <c r="F73" s="8">
        <v>32804</v>
      </c>
    </row>
    <row r="74" spans="3:5" ht="12.75">
      <c r="C74" s="6"/>
      <c r="D74" s="6"/>
      <c r="E74" s="7"/>
    </row>
    <row r="75" spans="3:5" ht="12.75">
      <c r="C75" s="6"/>
      <c r="D75" s="6"/>
      <c r="E75" s="7"/>
    </row>
    <row r="76" spans="1:6" ht="12.75">
      <c r="A76" t="s">
        <v>154</v>
      </c>
      <c r="B76" t="s">
        <v>155</v>
      </c>
      <c r="C76" s="6" t="s">
        <v>156</v>
      </c>
      <c r="D76" s="6" t="s">
        <v>157</v>
      </c>
      <c r="E76" s="7">
        <v>66042.08</v>
      </c>
      <c r="F76" s="8">
        <v>41834</v>
      </c>
    </row>
    <row r="77" spans="1:6" ht="12.75">
      <c r="A77" t="s">
        <v>235</v>
      </c>
      <c r="B77" t="s">
        <v>236</v>
      </c>
      <c r="C77" s="6" t="s">
        <v>156</v>
      </c>
      <c r="D77" s="6" t="s">
        <v>157</v>
      </c>
      <c r="E77" s="7">
        <v>56382.04</v>
      </c>
      <c r="F77" s="8">
        <v>42248</v>
      </c>
    </row>
    <row r="78" spans="1:6" ht="12.75">
      <c r="A78" t="s">
        <v>158</v>
      </c>
      <c r="B78" t="s">
        <v>159</v>
      </c>
      <c r="C78" s="6" t="s">
        <v>160</v>
      </c>
      <c r="D78" s="6" t="s">
        <v>157</v>
      </c>
      <c r="E78" s="7">
        <v>81560.96</v>
      </c>
      <c r="F78" s="8">
        <v>35976</v>
      </c>
    </row>
    <row r="79" spans="1:6" ht="12.75">
      <c r="A79" t="s">
        <v>161</v>
      </c>
      <c r="B79" t="s">
        <v>162</v>
      </c>
      <c r="C79" s="6" t="s">
        <v>156</v>
      </c>
      <c r="D79" s="6" t="s">
        <v>157</v>
      </c>
      <c r="E79" s="7">
        <v>86460.92</v>
      </c>
      <c r="F79" s="8">
        <v>38747</v>
      </c>
    </row>
    <row r="80" spans="1:6" ht="12.75">
      <c r="A80" t="s">
        <v>163</v>
      </c>
      <c r="B80" t="s">
        <v>164</v>
      </c>
      <c r="C80" s="6" t="s">
        <v>165</v>
      </c>
      <c r="D80" s="6" t="s">
        <v>157</v>
      </c>
      <c r="E80" s="7">
        <v>106946.32</v>
      </c>
      <c r="F80" s="8">
        <v>34358</v>
      </c>
    </row>
    <row r="81" spans="1:6" ht="12.75">
      <c r="A81" t="s">
        <v>166</v>
      </c>
      <c r="B81" t="s">
        <v>167</v>
      </c>
      <c r="C81" s="6" t="s">
        <v>168</v>
      </c>
      <c r="D81" s="6" t="s">
        <v>157</v>
      </c>
      <c r="E81" s="7">
        <v>93524.08</v>
      </c>
      <c r="F81" s="8">
        <v>35747</v>
      </c>
    </row>
    <row r="82" spans="1:6" ht="12.75">
      <c r="A82" t="s">
        <v>169</v>
      </c>
      <c r="B82" t="s">
        <v>170</v>
      </c>
      <c r="C82" s="6" t="s">
        <v>156</v>
      </c>
      <c r="D82" s="6" t="s">
        <v>157</v>
      </c>
      <c r="E82" s="7">
        <v>84960.98</v>
      </c>
      <c r="F82" s="8">
        <v>37067</v>
      </c>
    </row>
    <row r="83" spans="1:6" ht="12.75">
      <c r="A83" t="s">
        <v>171</v>
      </c>
      <c r="B83" t="s">
        <v>172</v>
      </c>
      <c r="C83" s="6" t="s">
        <v>168</v>
      </c>
      <c r="D83" s="6" t="s">
        <v>157</v>
      </c>
      <c r="E83" s="7">
        <v>94723.98</v>
      </c>
      <c r="F83" s="8">
        <v>32304</v>
      </c>
    </row>
    <row r="84" spans="1:6" ht="12.75">
      <c r="A84" t="s">
        <v>237</v>
      </c>
      <c r="B84" t="s">
        <v>238</v>
      </c>
      <c r="C84" s="6" t="s">
        <v>156</v>
      </c>
      <c r="D84" s="6" t="s">
        <v>157</v>
      </c>
      <c r="E84" s="7">
        <v>54856.1</v>
      </c>
      <c r="F84" s="8">
        <v>42282</v>
      </c>
    </row>
    <row r="85" spans="1:6" ht="12.75">
      <c r="A85" t="s">
        <v>173</v>
      </c>
      <c r="B85" t="s">
        <v>174</v>
      </c>
      <c r="C85" s="6" t="s">
        <v>160</v>
      </c>
      <c r="D85" s="6" t="s">
        <v>157</v>
      </c>
      <c r="E85" s="7">
        <v>83060.9</v>
      </c>
      <c r="F85" s="8">
        <v>35718</v>
      </c>
    </row>
    <row r="86" spans="1:6" ht="12.75">
      <c r="A86" t="s">
        <v>175</v>
      </c>
      <c r="B86" t="s">
        <v>176</v>
      </c>
      <c r="C86" s="6" t="s">
        <v>156</v>
      </c>
      <c r="D86" s="6" t="s">
        <v>157</v>
      </c>
      <c r="E86" s="7">
        <v>86460.92</v>
      </c>
      <c r="F86" s="8">
        <v>37088</v>
      </c>
    </row>
    <row r="87" spans="1:6" ht="12.75">
      <c r="A87" t="s">
        <v>177</v>
      </c>
      <c r="B87" t="s">
        <v>178</v>
      </c>
      <c r="C87" s="6" t="s">
        <v>179</v>
      </c>
      <c r="D87" s="6" t="s">
        <v>157</v>
      </c>
      <c r="E87" s="7">
        <v>83060.9</v>
      </c>
      <c r="F87" s="8">
        <v>35718</v>
      </c>
    </row>
    <row r="88" spans="1:6" ht="12.75">
      <c r="A88" t="s">
        <v>180</v>
      </c>
      <c r="B88" t="s">
        <v>181</v>
      </c>
      <c r="C88" s="6" t="s">
        <v>156</v>
      </c>
      <c r="D88" s="6" t="s">
        <v>157</v>
      </c>
      <c r="E88" s="7">
        <v>67542.02</v>
      </c>
      <c r="F88" s="8">
        <v>42037</v>
      </c>
    </row>
    <row r="89" spans="1:6" ht="12.75">
      <c r="A89" t="s">
        <v>182</v>
      </c>
      <c r="B89" t="s">
        <v>183</v>
      </c>
      <c r="C89" s="6" t="s">
        <v>156</v>
      </c>
      <c r="D89" s="6" t="s">
        <v>157</v>
      </c>
      <c r="E89" s="7">
        <v>66042.08</v>
      </c>
      <c r="F89" s="8">
        <v>41806</v>
      </c>
    </row>
    <row r="90" spans="1:6" ht="12.75">
      <c r="A90" t="s">
        <v>239</v>
      </c>
      <c r="B90" t="s">
        <v>240</v>
      </c>
      <c r="C90" s="6" t="s">
        <v>156</v>
      </c>
      <c r="D90" s="6" t="s">
        <v>157</v>
      </c>
      <c r="E90" s="7">
        <v>54856.1</v>
      </c>
      <c r="F90" s="8">
        <v>42248</v>
      </c>
    </row>
    <row r="91" spans="1:6" ht="12.75">
      <c r="A91" t="s">
        <v>184</v>
      </c>
      <c r="B91" t="s">
        <v>185</v>
      </c>
      <c r="C91" s="6" t="s">
        <v>156</v>
      </c>
      <c r="D91" s="6" t="s">
        <v>157</v>
      </c>
      <c r="E91" s="7">
        <v>84960.98</v>
      </c>
      <c r="F91" s="8">
        <v>38747</v>
      </c>
    </row>
    <row r="92" spans="1:6" ht="12.75">
      <c r="A92" t="s">
        <v>186</v>
      </c>
      <c r="B92" t="s">
        <v>187</v>
      </c>
      <c r="C92" s="6" t="s">
        <v>165</v>
      </c>
      <c r="D92" s="6" t="s">
        <v>157</v>
      </c>
      <c r="E92" s="7">
        <v>103927.72</v>
      </c>
      <c r="F92" s="8">
        <v>37088</v>
      </c>
    </row>
    <row r="93" spans="1:6" ht="12.75">
      <c r="A93" t="s">
        <v>188</v>
      </c>
      <c r="B93" t="s">
        <v>189</v>
      </c>
      <c r="C93" s="6" t="s">
        <v>156</v>
      </c>
      <c r="D93" s="6" t="s">
        <v>157</v>
      </c>
      <c r="E93" s="7">
        <v>83461.04</v>
      </c>
      <c r="F93" s="8">
        <v>37088</v>
      </c>
    </row>
    <row r="94" spans="1:6" ht="12.75">
      <c r="A94" t="s">
        <v>190</v>
      </c>
      <c r="B94" t="s">
        <v>191</v>
      </c>
      <c r="C94" s="6" t="s">
        <v>168</v>
      </c>
      <c r="D94" s="6" t="s">
        <v>157</v>
      </c>
      <c r="E94" s="7">
        <v>92450.02</v>
      </c>
      <c r="F94" s="8">
        <v>40758</v>
      </c>
    </row>
    <row r="95" spans="1:6" ht="12.75">
      <c r="A95" t="s">
        <v>192</v>
      </c>
      <c r="B95" t="s">
        <v>36</v>
      </c>
      <c r="C95" s="6" t="s">
        <v>165</v>
      </c>
      <c r="D95" s="6" t="s">
        <v>157</v>
      </c>
      <c r="E95" s="7">
        <v>103946.44</v>
      </c>
      <c r="F95" s="8">
        <v>32540</v>
      </c>
    </row>
    <row r="96" spans="1:6" ht="12.75">
      <c r="A96" t="s">
        <v>193</v>
      </c>
      <c r="B96" t="s">
        <v>178</v>
      </c>
      <c r="C96" s="6" t="s">
        <v>194</v>
      </c>
      <c r="D96" s="6" t="s">
        <v>194</v>
      </c>
      <c r="E96" s="7">
        <v>128188.84</v>
      </c>
      <c r="F96" s="8">
        <v>32994</v>
      </c>
    </row>
    <row r="97" spans="1:6" ht="12.75">
      <c r="A97" t="s">
        <v>241</v>
      </c>
      <c r="B97" t="s">
        <v>242</v>
      </c>
      <c r="C97" s="6" t="s">
        <v>156</v>
      </c>
      <c r="D97" s="6" t="s">
        <v>157</v>
      </c>
      <c r="E97" s="7">
        <v>54856.1</v>
      </c>
      <c r="F97" s="8">
        <v>42278</v>
      </c>
    </row>
    <row r="98" spans="1:6" ht="12.75">
      <c r="A98" t="s">
        <v>195</v>
      </c>
      <c r="B98" t="s">
        <v>196</v>
      </c>
      <c r="C98" s="6" t="s">
        <v>197</v>
      </c>
      <c r="D98" s="6" t="s">
        <v>157</v>
      </c>
      <c r="E98" s="7">
        <v>61665.5</v>
      </c>
      <c r="F98" s="8">
        <v>33105</v>
      </c>
    </row>
    <row r="99" spans="1:6" ht="12.75">
      <c r="A99" t="s">
        <v>198</v>
      </c>
      <c r="B99" t="s">
        <v>131</v>
      </c>
      <c r="C99" s="6" t="s">
        <v>156</v>
      </c>
      <c r="D99" s="6" t="s">
        <v>157</v>
      </c>
      <c r="E99" s="7">
        <v>86460.92</v>
      </c>
      <c r="F99" s="8">
        <v>37067</v>
      </c>
    </row>
    <row r="100" spans="3:6" ht="12.75">
      <c r="C100" s="6" t="s">
        <v>199</v>
      </c>
      <c r="D100" s="6"/>
      <c r="E100" s="7"/>
      <c r="F100" s="8"/>
    </row>
    <row r="101" spans="1:6" ht="12.75">
      <c r="A101" t="s">
        <v>200</v>
      </c>
      <c r="B101" t="s">
        <v>201</v>
      </c>
      <c r="C101" s="6" t="s">
        <v>156</v>
      </c>
      <c r="D101" s="6" t="s">
        <v>157</v>
      </c>
      <c r="E101" s="7">
        <v>84960.98</v>
      </c>
      <c r="F101" s="8">
        <v>37067</v>
      </c>
    </row>
    <row r="102" spans="1:6" ht="12.75">
      <c r="A102" t="s">
        <v>202</v>
      </c>
      <c r="B102" t="s">
        <v>203</v>
      </c>
      <c r="C102" s="6" t="s">
        <v>156</v>
      </c>
      <c r="D102" s="6" t="s">
        <v>157</v>
      </c>
      <c r="E102" s="7">
        <v>84960.98</v>
      </c>
      <c r="F102" s="8">
        <v>37221</v>
      </c>
    </row>
    <row r="103" spans="3:5" ht="12.75">
      <c r="C103" s="6"/>
      <c r="D103" s="6"/>
      <c r="E103" s="7"/>
    </row>
    <row r="104" spans="3:5" ht="12.75">
      <c r="C104" s="6"/>
      <c r="D104" s="6"/>
      <c r="E104" s="7"/>
    </row>
    <row r="105" spans="1:6" ht="12.75">
      <c r="A105" t="s">
        <v>204</v>
      </c>
      <c r="B105" t="s">
        <v>205</v>
      </c>
      <c r="C105" s="6" t="s">
        <v>206</v>
      </c>
      <c r="D105" s="6" t="s">
        <v>207</v>
      </c>
      <c r="E105" s="7">
        <v>60165.56</v>
      </c>
      <c r="F105" s="8">
        <v>36193</v>
      </c>
    </row>
    <row r="106" spans="1:6" ht="12.75">
      <c r="A106" t="s">
        <v>208</v>
      </c>
      <c r="B106" t="s">
        <v>36</v>
      </c>
      <c r="C106" s="6" t="s">
        <v>209</v>
      </c>
      <c r="D106" s="6" t="s">
        <v>207</v>
      </c>
      <c r="E106" s="7">
        <v>134748.64</v>
      </c>
      <c r="F106" s="8">
        <v>36759</v>
      </c>
    </row>
    <row r="107" spans="3:5" ht="12.75">
      <c r="C107" s="6" t="s">
        <v>210</v>
      </c>
      <c r="D107" s="6"/>
      <c r="E107" s="7"/>
    </row>
    <row r="108" spans="1:6" ht="12.75">
      <c r="A108" t="s">
        <v>211</v>
      </c>
      <c r="B108" t="s">
        <v>212</v>
      </c>
      <c r="C108" s="6" t="s">
        <v>213</v>
      </c>
      <c r="D108" s="6" t="s">
        <v>207</v>
      </c>
      <c r="E108" s="7">
        <v>99912.8</v>
      </c>
      <c r="F108" s="8">
        <v>35369</v>
      </c>
    </row>
    <row r="109" spans="3:5" ht="12.75">
      <c r="C109" s="6" t="s">
        <v>214</v>
      </c>
      <c r="D109" s="6"/>
      <c r="E109" s="7"/>
    </row>
    <row r="110" spans="3:5" ht="12.75">
      <c r="C110" s="6"/>
      <c r="D110" s="6"/>
      <c r="E110" s="7"/>
    </row>
    <row r="111" spans="3:5" ht="12.75">
      <c r="C111" s="6"/>
      <c r="D111" s="6"/>
      <c r="E111" s="7"/>
    </row>
    <row r="112" spans="1:6" ht="12.75">
      <c r="A112" t="s">
        <v>215</v>
      </c>
      <c r="B112" t="s">
        <v>216</v>
      </c>
      <c r="C112" s="6" t="s">
        <v>217</v>
      </c>
      <c r="D112" s="6" t="s">
        <v>207</v>
      </c>
      <c r="E112" s="7">
        <v>68583.06</v>
      </c>
      <c r="F112" s="8">
        <v>37298</v>
      </c>
    </row>
    <row r="113" spans="1:6" ht="12.75">
      <c r="A113" t="s">
        <v>218</v>
      </c>
      <c r="B113" t="s">
        <v>219</v>
      </c>
      <c r="C113" s="6" t="s">
        <v>220</v>
      </c>
      <c r="D113" s="6" t="s">
        <v>207</v>
      </c>
      <c r="E113" s="7">
        <v>77565.28</v>
      </c>
      <c r="F113" s="8">
        <v>39434</v>
      </c>
    </row>
    <row r="114" spans="1:6" ht="12.75">
      <c r="A114" t="s">
        <v>221</v>
      </c>
      <c r="B114" t="s">
        <v>222</v>
      </c>
      <c r="C114" s="6" t="s">
        <v>217</v>
      </c>
      <c r="D114" s="6" t="s">
        <v>207</v>
      </c>
      <c r="E114" s="7">
        <v>62211.5</v>
      </c>
      <c r="F114" s="8">
        <v>41261</v>
      </c>
    </row>
    <row r="115" spans="3:5" ht="12.75">
      <c r="C115" s="6"/>
      <c r="D115" s="6"/>
      <c r="E115" s="7"/>
    </row>
    <row r="116" spans="1:6" ht="12.75">
      <c r="A116" t="s">
        <v>223</v>
      </c>
      <c r="B116" t="s">
        <v>224</v>
      </c>
      <c r="C116" s="6" t="s">
        <v>217</v>
      </c>
      <c r="D116" s="6" t="s">
        <v>207</v>
      </c>
      <c r="E116" s="7">
        <v>66953.9</v>
      </c>
      <c r="F116" s="8">
        <v>38897</v>
      </c>
    </row>
    <row r="117" spans="1:6" ht="12.75">
      <c r="A117" t="s">
        <v>225</v>
      </c>
      <c r="B117" t="s">
        <v>226</v>
      </c>
      <c r="C117" s="6" t="s">
        <v>217</v>
      </c>
      <c r="D117" s="6" t="s">
        <v>207</v>
      </c>
      <c r="E117" s="7">
        <v>68583.58</v>
      </c>
      <c r="F117" s="8">
        <v>39412</v>
      </c>
    </row>
    <row r="118" spans="1:6" ht="12.75">
      <c r="A118" t="s">
        <v>227</v>
      </c>
      <c r="B118" t="s">
        <v>228</v>
      </c>
      <c r="C118" s="6" t="s">
        <v>229</v>
      </c>
      <c r="D118" s="6" t="s">
        <v>207</v>
      </c>
      <c r="E118" s="7">
        <v>57415.54</v>
      </c>
      <c r="F118" s="8">
        <v>36840</v>
      </c>
    </row>
    <row r="119" spans="3:5" ht="12.75">
      <c r="C119" s="6"/>
      <c r="D119" s="6"/>
      <c r="E119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6.28125" style="0" customWidth="1"/>
    <col min="2" max="2" width="17.28125" style="0" customWidth="1"/>
    <col min="3" max="3" width="30.421875" style="0" customWidth="1"/>
    <col min="4" max="4" width="22.00390625" style="0" customWidth="1"/>
    <col min="5" max="5" width="11.140625" style="0" customWidth="1"/>
    <col min="6" max="6" width="11.28125" style="11" bestFit="1" customWidth="1"/>
    <col min="7" max="7" width="11.7109375" style="11" bestFit="1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0" t="s">
        <v>276</v>
      </c>
      <c r="G1" s="10" t="s">
        <v>269</v>
      </c>
    </row>
    <row r="2" spans="2:7" s="4" customFormat="1" ht="12.75">
      <c r="B2" s="1"/>
      <c r="C2" s="5"/>
      <c r="D2" s="5"/>
      <c r="F2" s="10"/>
      <c r="G2" s="10"/>
    </row>
    <row r="3" spans="3:4" ht="12.75">
      <c r="C3" s="6"/>
      <c r="D3" s="6"/>
    </row>
    <row r="4" spans="1:7" ht="12.75">
      <c r="A4" t="s">
        <v>7</v>
      </c>
      <c r="B4" s="9" t="s">
        <v>260</v>
      </c>
      <c r="C4" s="6" t="s">
        <v>9</v>
      </c>
      <c r="D4" s="6" t="s">
        <v>10</v>
      </c>
      <c r="E4" s="8">
        <v>35536</v>
      </c>
      <c r="F4" s="11">
        <v>59898.37</v>
      </c>
      <c r="G4" s="11">
        <v>0</v>
      </c>
    </row>
    <row r="5" spans="1:7" ht="12.75">
      <c r="A5" t="s">
        <v>11</v>
      </c>
      <c r="B5" t="s">
        <v>12</v>
      </c>
      <c r="C5" s="6" t="s">
        <v>13</v>
      </c>
      <c r="D5" s="6" t="s">
        <v>10</v>
      </c>
      <c r="E5" s="8">
        <v>37064</v>
      </c>
      <c r="F5" s="11">
        <v>16692.13</v>
      </c>
      <c r="G5" s="11">
        <v>0</v>
      </c>
    </row>
    <row r="6" spans="1:7" ht="12.75">
      <c r="A6" t="s">
        <v>14</v>
      </c>
      <c r="B6" s="9" t="s">
        <v>261</v>
      </c>
      <c r="C6" s="6" t="s">
        <v>16</v>
      </c>
      <c r="D6" s="6" t="s">
        <v>10</v>
      </c>
      <c r="E6" s="8">
        <v>37104</v>
      </c>
      <c r="F6" s="11">
        <v>21429.93</v>
      </c>
      <c r="G6" s="11">
        <v>0</v>
      </c>
    </row>
    <row r="7" spans="1:7" ht="12.75">
      <c r="A7" t="s">
        <v>244</v>
      </c>
      <c r="B7" t="s">
        <v>245</v>
      </c>
      <c r="C7" s="6" t="s">
        <v>9</v>
      </c>
      <c r="D7" s="6" t="s">
        <v>10</v>
      </c>
      <c r="E7" s="8">
        <v>42662</v>
      </c>
      <c r="F7" s="11">
        <v>60130.05</v>
      </c>
      <c r="G7" s="11">
        <v>0</v>
      </c>
    </row>
    <row r="8" spans="1:7" ht="12.75">
      <c r="A8" t="s">
        <v>17</v>
      </c>
      <c r="B8" t="s">
        <v>18</v>
      </c>
      <c r="C8" s="6" t="s">
        <v>243</v>
      </c>
      <c r="D8" s="6" t="s">
        <v>10</v>
      </c>
      <c r="E8" s="8">
        <v>35660</v>
      </c>
      <c r="F8" s="11">
        <v>89766.41</v>
      </c>
      <c r="G8" s="11">
        <v>0</v>
      </c>
    </row>
    <row r="9" spans="3:4" ht="12.75">
      <c r="C9" s="6"/>
      <c r="D9" s="6"/>
    </row>
    <row r="10" spans="3:4" ht="12.75">
      <c r="C10" s="6"/>
      <c r="D10" s="6"/>
    </row>
    <row r="11" spans="1:7" ht="12.75">
      <c r="A11" t="s">
        <v>19</v>
      </c>
      <c r="B11" t="s">
        <v>20</v>
      </c>
      <c r="C11" s="6" t="s">
        <v>21</v>
      </c>
      <c r="D11" s="6" t="s">
        <v>22</v>
      </c>
      <c r="E11" s="8">
        <v>35660</v>
      </c>
      <c r="F11" s="11">
        <v>2400</v>
      </c>
      <c r="G11" s="11">
        <v>0</v>
      </c>
    </row>
    <row r="12" spans="1:7" ht="12.75">
      <c r="A12" t="s">
        <v>7</v>
      </c>
      <c r="B12" t="s">
        <v>23</v>
      </c>
      <c r="C12" s="6" t="s">
        <v>24</v>
      </c>
      <c r="D12" s="6" t="s">
        <v>22</v>
      </c>
      <c r="E12" s="8">
        <v>32629</v>
      </c>
      <c r="F12" s="11">
        <v>80574.26</v>
      </c>
      <c r="G12" s="11">
        <v>0</v>
      </c>
    </row>
    <row r="13" spans="1:7" ht="12.75">
      <c r="A13" t="s">
        <v>25</v>
      </c>
      <c r="B13" s="9" t="s">
        <v>262</v>
      </c>
      <c r="C13" s="6" t="s">
        <v>21</v>
      </c>
      <c r="D13" s="6" t="s">
        <v>22</v>
      </c>
      <c r="E13" s="8">
        <v>36892</v>
      </c>
      <c r="F13" s="11">
        <v>2400</v>
      </c>
      <c r="G13" s="11">
        <v>0</v>
      </c>
    </row>
    <row r="14" spans="1:7" ht="12.75">
      <c r="A14" t="s">
        <v>27</v>
      </c>
      <c r="B14" t="s">
        <v>28</v>
      </c>
      <c r="C14" s="6" t="s">
        <v>21</v>
      </c>
      <c r="D14" s="6" t="s">
        <v>22</v>
      </c>
      <c r="E14" s="8">
        <v>41512</v>
      </c>
      <c r="F14" s="11">
        <v>2400</v>
      </c>
      <c r="G14" s="11">
        <v>0</v>
      </c>
    </row>
    <row r="15" spans="1:7" ht="12.75">
      <c r="A15" t="s">
        <v>29</v>
      </c>
      <c r="B15" s="9" t="s">
        <v>263</v>
      </c>
      <c r="C15" s="6" t="s">
        <v>31</v>
      </c>
      <c r="D15" s="6" t="s">
        <v>22</v>
      </c>
      <c r="E15" s="8">
        <v>38838</v>
      </c>
      <c r="F15" s="11">
        <v>12000</v>
      </c>
      <c r="G15" s="11">
        <v>0</v>
      </c>
    </row>
    <row r="16" spans="1:7" ht="12.75">
      <c r="A16" t="s">
        <v>32</v>
      </c>
      <c r="B16" t="s">
        <v>15</v>
      </c>
      <c r="C16" s="6" t="s">
        <v>21</v>
      </c>
      <c r="D16" s="6" t="s">
        <v>22</v>
      </c>
      <c r="E16" s="8">
        <v>36892</v>
      </c>
      <c r="F16" s="11">
        <v>2400</v>
      </c>
      <c r="G16" s="11">
        <v>0</v>
      </c>
    </row>
    <row r="17" spans="1:7" ht="12.75">
      <c r="A17" t="s">
        <v>33</v>
      </c>
      <c r="B17" t="s">
        <v>34</v>
      </c>
      <c r="C17" s="6" t="s">
        <v>21</v>
      </c>
      <c r="D17" s="6" t="s">
        <v>22</v>
      </c>
      <c r="E17" s="8">
        <v>37886</v>
      </c>
      <c r="F17" s="11">
        <v>2400</v>
      </c>
      <c r="G17" s="11">
        <v>0</v>
      </c>
    </row>
    <row r="18" spans="1:7" ht="12.75">
      <c r="A18" t="s">
        <v>35</v>
      </c>
      <c r="B18" t="s">
        <v>259</v>
      </c>
      <c r="C18" s="6" t="s">
        <v>37</v>
      </c>
      <c r="D18" s="6" t="s">
        <v>22</v>
      </c>
      <c r="E18" s="8">
        <v>31686</v>
      </c>
      <c r="F18" s="11">
        <v>5000</v>
      </c>
      <c r="G18" s="11">
        <v>0</v>
      </c>
    </row>
    <row r="19" spans="1:7" ht="12.75">
      <c r="A19" t="s">
        <v>38</v>
      </c>
      <c r="B19" t="s">
        <v>39</v>
      </c>
      <c r="C19" s="6" t="s">
        <v>21</v>
      </c>
      <c r="D19" s="6" t="s">
        <v>22</v>
      </c>
      <c r="E19" s="8">
        <v>40798</v>
      </c>
      <c r="F19" s="11">
        <v>2400</v>
      </c>
      <c r="G19" s="11">
        <v>0</v>
      </c>
    </row>
    <row r="20" spans="3:4" ht="12.75">
      <c r="C20" s="6"/>
      <c r="D20" s="6"/>
    </row>
    <row r="21" spans="3:4" ht="12.75">
      <c r="C21" s="6"/>
      <c r="D21" s="6"/>
    </row>
    <row r="22" spans="1:7" ht="12.75">
      <c r="A22" t="s">
        <v>71</v>
      </c>
      <c r="B22" t="s">
        <v>287</v>
      </c>
      <c r="C22" s="6" t="s">
        <v>48</v>
      </c>
      <c r="D22" s="6" t="s">
        <v>43</v>
      </c>
      <c r="E22" s="8">
        <v>38995</v>
      </c>
      <c r="F22" s="11">
        <f>60657.16-785.43</f>
        <v>59871.73</v>
      </c>
      <c r="G22" s="11">
        <v>785.43</v>
      </c>
    </row>
    <row r="23" spans="1:7" ht="12.75">
      <c r="A23" t="s">
        <v>40</v>
      </c>
      <c r="B23" t="s">
        <v>41</v>
      </c>
      <c r="C23" s="6" t="s">
        <v>42</v>
      </c>
      <c r="D23" s="6" t="s">
        <v>43</v>
      </c>
      <c r="E23" s="8">
        <v>33350</v>
      </c>
      <c r="F23" s="11">
        <v>151038.45</v>
      </c>
      <c r="G23" s="11">
        <v>0</v>
      </c>
    </row>
    <row r="24" spans="3:4" ht="12.75">
      <c r="C24" s="6" t="s">
        <v>44</v>
      </c>
      <c r="D24" s="6"/>
    </row>
    <row r="25" spans="3:4" ht="12.75">
      <c r="C25" s="6" t="s">
        <v>45</v>
      </c>
      <c r="D25" s="6"/>
    </row>
    <row r="26" spans="1:7" ht="12.75">
      <c r="A26" t="s">
        <v>46</v>
      </c>
      <c r="B26" t="s">
        <v>47</v>
      </c>
      <c r="C26" s="6" t="s">
        <v>48</v>
      </c>
      <c r="D26" s="6" t="s">
        <v>43</v>
      </c>
      <c r="E26" s="8">
        <v>30774</v>
      </c>
      <c r="F26" s="11">
        <v>16967</v>
      </c>
      <c r="G26" s="11">
        <v>0</v>
      </c>
    </row>
    <row r="27" spans="1:7" ht="12.75">
      <c r="A27" t="s">
        <v>8</v>
      </c>
      <c r="B27" t="s">
        <v>49</v>
      </c>
      <c r="C27" s="6" t="s">
        <v>50</v>
      </c>
      <c r="D27" s="6" t="s">
        <v>43</v>
      </c>
      <c r="E27" s="8">
        <v>33350</v>
      </c>
      <c r="F27" s="11">
        <v>27045.35</v>
      </c>
      <c r="G27" s="11">
        <v>0</v>
      </c>
    </row>
    <row r="28" spans="1:7" ht="12.75">
      <c r="A28" t="s">
        <v>51</v>
      </c>
      <c r="B28" t="s">
        <v>52</v>
      </c>
      <c r="C28" s="6" t="s">
        <v>53</v>
      </c>
      <c r="D28" s="6" t="s">
        <v>43</v>
      </c>
      <c r="E28" s="8">
        <v>36626</v>
      </c>
      <c r="F28" s="11">
        <f>63941.51-3210.14</f>
        <v>60731.37</v>
      </c>
      <c r="G28" s="11">
        <v>3210.14</v>
      </c>
    </row>
    <row r="29" spans="1:7" ht="12.75">
      <c r="A29" t="s">
        <v>121</v>
      </c>
      <c r="B29" t="s">
        <v>288</v>
      </c>
      <c r="C29" s="6" t="s">
        <v>63</v>
      </c>
      <c r="D29" s="6" t="s">
        <v>43</v>
      </c>
      <c r="E29" s="8">
        <v>43040</v>
      </c>
      <c r="F29" s="11">
        <v>2502</v>
      </c>
      <c r="G29" s="11">
        <v>0</v>
      </c>
    </row>
    <row r="30" spans="1:7" ht="12.75">
      <c r="A30" t="s">
        <v>54</v>
      </c>
      <c r="B30" t="s">
        <v>55</v>
      </c>
      <c r="C30" s="6" t="s">
        <v>56</v>
      </c>
      <c r="D30" s="6" t="s">
        <v>43</v>
      </c>
      <c r="E30" s="8">
        <v>33112</v>
      </c>
      <c r="F30" s="11">
        <f>77025.29-633.08</f>
        <v>76392.20999999999</v>
      </c>
      <c r="G30" s="11">
        <v>633.08</v>
      </c>
    </row>
    <row r="31" spans="3:4" ht="12.75">
      <c r="C31" s="6" t="s">
        <v>57</v>
      </c>
      <c r="D31" s="6"/>
    </row>
    <row r="32" spans="1:7" ht="12.75">
      <c r="A32" t="s">
        <v>58</v>
      </c>
      <c r="B32" t="s">
        <v>59</v>
      </c>
      <c r="C32" s="6" t="s">
        <v>60</v>
      </c>
      <c r="D32" s="6" t="s">
        <v>43</v>
      </c>
      <c r="E32" s="8">
        <v>31992</v>
      </c>
      <c r="F32" s="11">
        <v>161461.44</v>
      </c>
      <c r="G32" s="11">
        <v>0</v>
      </c>
    </row>
    <row r="33" spans="1:7" ht="12.75">
      <c r="A33" t="s">
        <v>61</v>
      </c>
      <c r="B33" t="s">
        <v>62</v>
      </c>
      <c r="C33" s="6" t="s">
        <v>63</v>
      </c>
      <c r="D33" s="6" t="s">
        <v>43</v>
      </c>
      <c r="E33" s="8">
        <v>38166</v>
      </c>
      <c r="F33" s="11">
        <f>43592.04-86.13</f>
        <v>43505.91</v>
      </c>
      <c r="G33" s="11">
        <v>86.13</v>
      </c>
    </row>
    <row r="34" spans="3:4" ht="12.75">
      <c r="C34" s="6"/>
      <c r="D34" s="6"/>
    </row>
    <row r="35" spans="3:4" ht="12.75">
      <c r="C35" s="6"/>
      <c r="D35" s="6"/>
    </row>
    <row r="36" spans="3:5" ht="12.75">
      <c r="C36" s="6"/>
      <c r="D36" s="6"/>
      <c r="E36" s="8"/>
    </row>
    <row r="37" spans="3:5" ht="12.75">
      <c r="C37" s="6"/>
      <c r="D37" s="6"/>
      <c r="E37" s="8"/>
    </row>
    <row r="38" spans="1:7" ht="12.75">
      <c r="A38" t="s">
        <v>246</v>
      </c>
      <c r="B38" t="s">
        <v>247</v>
      </c>
      <c r="C38" s="6" t="s">
        <v>84</v>
      </c>
      <c r="D38" s="6" t="s">
        <v>67</v>
      </c>
      <c r="E38" s="8">
        <v>42738</v>
      </c>
      <c r="F38" s="11">
        <v>20970.87</v>
      </c>
      <c r="G38" s="11">
        <v>0</v>
      </c>
    </row>
    <row r="39" spans="1:7" ht="12.75">
      <c r="A39" s="9" t="s">
        <v>270</v>
      </c>
      <c r="B39" s="9" t="s">
        <v>271</v>
      </c>
      <c r="C39" s="6" t="s">
        <v>84</v>
      </c>
      <c r="D39" s="6" t="s">
        <v>67</v>
      </c>
      <c r="E39" s="8">
        <v>42975</v>
      </c>
      <c r="F39" s="11">
        <v>17460.77</v>
      </c>
      <c r="G39" s="11">
        <v>0</v>
      </c>
    </row>
    <row r="40" spans="1:7" ht="12.75">
      <c r="A40" t="s">
        <v>71</v>
      </c>
      <c r="B40" t="s">
        <v>72</v>
      </c>
      <c r="C40" s="6" t="s">
        <v>73</v>
      </c>
      <c r="D40" s="6" t="s">
        <v>67</v>
      </c>
      <c r="E40" s="8">
        <v>38995</v>
      </c>
      <c r="F40" s="11">
        <f>35121.39-11235.33</f>
        <v>23886.059999999998</v>
      </c>
      <c r="G40" s="11">
        <v>11235.33</v>
      </c>
    </row>
    <row r="41" spans="1:7" ht="12.75">
      <c r="A41" t="s">
        <v>74</v>
      </c>
      <c r="B41" t="s">
        <v>75</v>
      </c>
      <c r="C41" s="6" t="s">
        <v>66</v>
      </c>
      <c r="D41" s="6" t="s">
        <v>67</v>
      </c>
      <c r="E41" s="8">
        <v>32797</v>
      </c>
      <c r="F41" s="11">
        <f>118488.84-3207.44</f>
        <v>115281.4</v>
      </c>
      <c r="G41" s="11">
        <v>3207.44</v>
      </c>
    </row>
    <row r="42" spans="1:7" ht="12.75">
      <c r="A42" t="s">
        <v>76</v>
      </c>
      <c r="B42" t="s">
        <v>77</v>
      </c>
      <c r="C42" s="6" t="s">
        <v>73</v>
      </c>
      <c r="D42" s="6" t="s">
        <v>67</v>
      </c>
      <c r="E42" s="8">
        <v>41788</v>
      </c>
      <c r="F42" s="11">
        <f>68285.36-15132.65</f>
        <v>53152.71</v>
      </c>
      <c r="G42" s="11">
        <v>15132.65</v>
      </c>
    </row>
    <row r="43" spans="1:7" ht="12.75">
      <c r="A43" t="s">
        <v>272</v>
      </c>
      <c r="B43" t="s">
        <v>273</v>
      </c>
      <c r="C43" s="6" t="s">
        <v>73</v>
      </c>
      <c r="D43" s="6" t="s">
        <v>67</v>
      </c>
      <c r="E43" s="8">
        <v>42884</v>
      </c>
      <c r="F43" s="11">
        <v>14340.25</v>
      </c>
      <c r="G43" s="11">
        <v>0</v>
      </c>
    </row>
    <row r="44" spans="1:7" ht="12.75">
      <c r="A44" t="s">
        <v>82</v>
      </c>
      <c r="B44" t="s">
        <v>83</v>
      </c>
      <c r="C44" s="6" t="s">
        <v>84</v>
      </c>
      <c r="D44" s="6" t="s">
        <v>67</v>
      </c>
      <c r="E44" s="8">
        <v>39454</v>
      </c>
      <c r="F44" s="11">
        <f>106422.02-7706.99</f>
        <v>98715.03</v>
      </c>
      <c r="G44" s="11">
        <v>7706.99</v>
      </c>
    </row>
    <row r="45" spans="1:7" ht="12.75">
      <c r="A45" t="s">
        <v>248</v>
      </c>
      <c r="B45" t="s">
        <v>249</v>
      </c>
      <c r="C45" s="6" t="s">
        <v>84</v>
      </c>
      <c r="D45" s="6" t="s">
        <v>67</v>
      </c>
      <c r="E45" s="8">
        <v>42738</v>
      </c>
      <c r="F45" s="11">
        <f>63490.36-2062.05</f>
        <v>61428.31</v>
      </c>
      <c r="G45" s="11">
        <v>2062.05</v>
      </c>
    </row>
    <row r="46" spans="1:7" ht="12.75">
      <c r="A46" t="s">
        <v>85</v>
      </c>
      <c r="B46" t="s">
        <v>86</v>
      </c>
      <c r="C46" s="6" t="s">
        <v>70</v>
      </c>
      <c r="D46" s="6" t="s">
        <v>67</v>
      </c>
      <c r="E46" s="8">
        <v>36059</v>
      </c>
      <c r="F46" s="11">
        <f>125868.45-22967.46</f>
        <v>102900.98999999999</v>
      </c>
      <c r="G46" s="11">
        <v>22967.46</v>
      </c>
    </row>
    <row r="47" spans="1:7" ht="12.75">
      <c r="A47" t="s">
        <v>87</v>
      </c>
      <c r="B47" t="s">
        <v>88</v>
      </c>
      <c r="C47" s="6" t="s">
        <v>89</v>
      </c>
      <c r="D47" s="6" t="s">
        <v>67</v>
      </c>
      <c r="E47" s="8">
        <v>37320</v>
      </c>
      <c r="F47" s="11">
        <v>3709</v>
      </c>
      <c r="G47" s="11">
        <v>0</v>
      </c>
    </row>
    <row r="48" spans="1:7" ht="12.75">
      <c r="A48" t="s">
        <v>274</v>
      </c>
      <c r="B48" t="s">
        <v>275</v>
      </c>
      <c r="C48" s="6" t="s">
        <v>89</v>
      </c>
      <c r="D48" s="6" t="s">
        <v>67</v>
      </c>
      <c r="E48" s="8">
        <v>42975</v>
      </c>
      <c r="F48" s="11">
        <v>1752</v>
      </c>
      <c r="G48" s="11">
        <v>0</v>
      </c>
    </row>
    <row r="49" spans="1:7" ht="12.75">
      <c r="A49" t="s">
        <v>284</v>
      </c>
      <c r="B49" t="s">
        <v>285</v>
      </c>
      <c r="C49" s="6" t="s">
        <v>84</v>
      </c>
      <c r="D49" s="6" t="s">
        <v>67</v>
      </c>
      <c r="E49" s="8">
        <v>42849</v>
      </c>
      <c r="F49" s="11">
        <f>40839.99-446.17</f>
        <v>40393.82</v>
      </c>
      <c r="G49" s="11">
        <v>446.17</v>
      </c>
    </row>
    <row r="50" spans="1:7" ht="12.75">
      <c r="A50" t="s">
        <v>91</v>
      </c>
      <c r="B50" t="s">
        <v>92</v>
      </c>
      <c r="C50" s="6" t="s">
        <v>73</v>
      </c>
      <c r="D50" s="6" t="s">
        <v>67</v>
      </c>
      <c r="E50" s="8">
        <v>39148</v>
      </c>
      <c r="F50" s="11">
        <f>67121.02-4702.91</f>
        <v>62418.11</v>
      </c>
      <c r="G50" s="11">
        <v>4702.91</v>
      </c>
    </row>
    <row r="51" spans="1:7" ht="12.75">
      <c r="A51" t="s">
        <v>93</v>
      </c>
      <c r="B51" t="s">
        <v>94</v>
      </c>
      <c r="C51" s="6" t="s">
        <v>66</v>
      </c>
      <c r="D51" s="6" t="s">
        <v>67</v>
      </c>
      <c r="E51" s="8">
        <v>35604</v>
      </c>
      <c r="F51" s="11">
        <f>118993.08-2946.97</f>
        <v>116046.11</v>
      </c>
      <c r="G51" s="11">
        <v>2946.97</v>
      </c>
    </row>
    <row r="52" spans="1:7" ht="12.75">
      <c r="A52" t="s">
        <v>95</v>
      </c>
      <c r="B52" t="s">
        <v>96</v>
      </c>
      <c r="C52" s="6" t="s">
        <v>84</v>
      </c>
      <c r="D52" s="6" t="s">
        <v>67</v>
      </c>
      <c r="E52" s="8">
        <v>32315</v>
      </c>
      <c r="F52" s="11">
        <f>122266.79-26942.07</f>
        <v>95324.72</v>
      </c>
      <c r="G52" s="11">
        <v>26942.07</v>
      </c>
    </row>
    <row r="53" spans="1:7" ht="12.75">
      <c r="A53" t="s">
        <v>97</v>
      </c>
      <c r="B53" t="s">
        <v>98</v>
      </c>
      <c r="C53" s="6" t="s">
        <v>89</v>
      </c>
      <c r="D53" s="6" t="s">
        <v>67</v>
      </c>
      <c r="E53" s="8">
        <v>41171</v>
      </c>
      <c r="F53" s="11">
        <v>3678</v>
      </c>
      <c r="G53" s="11">
        <v>0</v>
      </c>
    </row>
    <row r="54" spans="1:7" ht="12.75">
      <c r="A54" t="s">
        <v>277</v>
      </c>
      <c r="B54" t="s">
        <v>278</v>
      </c>
      <c r="C54" s="6" t="s">
        <v>84</v>
      </c>
      <c r="D54" s="6" t="s">
        <v>67</v>
      </c>
      <c r="E54" s="8">
        <v>42849</v>
      </c>
      <c r="F54" s="11">
        <f>38545.66-498.27</f>
        <v>38047.39000000001</v>
      </c>
      <c r="G54" s="11">
        <v>498.27</v>
      </c>
    </row>
    <row r="55" spans="1:7" ht="12.75">
      <c r="A55" t="s">
        <v>99</v>
      </c>
      <c r="B55" t="s">
        <v>86</v>
      </c>
      <c r="C55" s="6" t="s">
        <v>84</v>
      </c>
      <c r="D55" s="6" t="s">
        <v>67</v>
      </c>
      <c r="E55" s="8">
        <v>38960</v>
      </c>
      <c r="F55" s="11">
        <f>103407.66-8525.46</f>
        <v>94882.20000000001</v>
      </c>
      <c r="G55" s="11">
        <v>8525.46</v>
      </c>
    </row>
    <row r="56" spans="1:7" ht="12.75">
      <c r="A56" t="s">
        <v>100</v>
      </c>
      <c r="B56" t="s">
        <v>101</v>
      </c>
      <c r="C56" s="6" t="s">
        <v>102</v>
      </c>
      <c r="D56" s="6" t="s">
        <v>67</v>
      </c>
      <c r="E56" s="8">
        <v>32986</v>
      </c>
      <c r="F56" s="11">
        <v>140161.16</v>
      </c>
      <c r="G56" s="11">
        <v>0</v>
      </c>
    </row>
    <row r="57" spans="1:7" ht="12.75">
      <c r="A57" t="s">
        <v>103</v>
      </c>
      <c r="B57" s="9" t="s">
        <v>264</v>
      </c>
      <c r="C57" s="6" t="s">
        <v>84</v>
      </c>
      <c r="D57" s="6" t="s">
        <v>67</v>
      </c>
      <c r="E57" s="8">
        <v>38960</v>
      </c>
      <c r="F57" s="11">
        <f>112006.37-9862.43</f>
        <v>102143.94</v>
      </c>
      <c r="G57" s="11">
        <v>9862.43</v>
      </c>
    </row>
    <row r="58" spans="1:7" ht="12.75">
      <c r="A58" t="s">
        <v>250</v>
      </c>
      <c r="B58" t="s">
        <v>251</v>
      </c>
      <c r="C58" s="6" t="s">
        <v>73</v>
      </c>
      <c r="D58" s="6" t="s">
        <v>67</v>
      </c>
      <c r="E58" s="8">
        <v>42738</v>
      </c>
      <c r="F58" s="11">
        <f>51296-2560.3</f>
        <v>48735.7</v>
      </c>
      <c r="G58" s="11">
        <v>2560.3</v>
      </c>
    </row>
    <row r="59" spans="1:7" ht="12.75">
      <c r="A59" t="s">
        <v>105</v>
      </c>
      <c r="B59" t="s">
        <v>106</v>
      </c>
      <c r="C59" s="6" t="s">
        <v>84</v>
      </c>
      <c r="D59" s="6" t="s">
        <v>67</v>
      </c>
      <c r="E59" s="8">
        <v>39545</v>
      </c>
      <c r="F59" s="11">
        <f>116115.01-15353.81</f>
        <v>100761.2</v>
      </c>
      <c r="G59" s="11">
        <v>15353.81</v>
      </c>
    </row>
    <row r="60" spans="1:7" ht="12.75">
      <c r="A60" t="s">
        <v>107</v>
      </c>
      <c r="B60" t="s">
        <v>108</v>
      </c>
      <c r="C60" s="6" t="s">
        <v>268</v>
      </c>
      <c r="D60" s="6" t="s">
        <v>67</v>
      </c>
      <c r="E60" s="8">
        <v>42513</v>
      </c>
      <c r="F60" s="11">
        <v>62395.4</v>
      </c>
      <c r="G60" s="11">
        <v>0</v>
      </c>
    </row>
    <row r="61" spans="1:7" ht="12.75">
      <c r="A61" t="s">
        <v>109</v>
      </c>
      <c r="B61" t="s">
        <v>110</v>
      </c>
      <c r="C61" s="6" t="s">
        <v>89</v>
      </c>
      <c r="D61" s="6" t="s">
        <v>67</v>
      </c>
      <c r="E61" s="8">
        <v>31092</v>
      </c>
      <c r="F61" s="11">
        <v>2201.5</v>
      </c>
      <c r="G61" s="11">
        <v>0</v>
      </c>
    </row>
    <row r="62" spans="1:7" ht="12.75">
      <c r="A62" t="s">
        <v>279</v>
      </c>
      <c r="B62" t="s">
        <v>280</v>
      </c>
      <c r="C62" s="6" t="s">
        <v>84</v>
      </c>
      <c r="D62" s="6" t="s">
        <v>67</v>
      </c>
      <c r="E62" s="8">
        <v>42849</v>
      </c>
      <c r="F62" s="11">
        <f>39147.29-1199.9</f>
        <v>37947.39</v>
      </c>
      <c r="G62" s="11">
        <v>1199.9</v>
      </c>
    </row>
    <row r="63" spans="1:7" ht="12.75">
      <c r="A63" t="s">
        <v>111</v>
      </c>
      <c r="B63" s="9" t="s">
        <v>174</v>
      </c>
      <c r="C63" s="6" t="s">
        <v>66</v>
      </c>
      <c r="D63" s="6" t="s">
        <v>67</v>
      </c>
      <c r="E63" s="8">
        <v>35562</v>
      </c>
      <c r="F63" s="11">
        <f>124088.2-9613.5</f>
        <v>114474.7</v>
      </c>
      <c r="G63" s="11">
        <v>9613.5</v>
      </c>
    </row>
    <row r="64" spans="1:7" ht="12.75">
      <c r="A64" t="s">
        <v>114</v>
      </c>
      <c r="B64" t="s">
        <v>115</v>
      </c>
      <c r="C64" s="6" t="s">
        <v>84</v>
      </c>
      <c r="D64" s="6" t="s">
        <v>67</v>
      </c>
      <c r="E64" s="8">
        <v>37417</v>
      </c>
      <c r="F64" s="11">
        <f>115098-17776.08</f>
        <v>97321.92</v>
      </c>
      <c r="G64" s="11">
        <v>17776.08</v>
      </c>
    </row>
    <row r="65" spans="1:7" ht="12.75">
      <c r="A65" t="s">
        <v>116</v>
      </c>
      <c r="B65" t="s">
        <v>117</v>
      </c>
      <c r="C65" s="6" t="s">
        <v>73</v>
      </c>
      <c r="D65" s="6" t="s">
        <v>67</v>
      </c>
      <c r="E65" s="8">
        <v>39336</v>
      </c>
      <c r="F65" s="11">
        <v>8850.57</v>
      </c>
      <c r="G65" s="11">
        <v>0</v>
      </c>
    </row>
    <row r="66" spans="1:7" ht="12.75">
      <c r="A66" t="s">
        <v>118</v>
      </c>
      <c r="B66" t="s">
        <v>119</v>
      </c>
      <c r="C66" s="6" t="s">
        <v>84</v>
      </c>
      <c r="D66" s="6" t="s">
        <v>67</v>
      </c>
      <c r="E66" s="8">
        <v>32517</v>
      </c>
      <c r="F66" s="11">
        <v>92158.2</v>
      </c>
      <c r="G66" s="11">
        <v>0</v>
      </c>
    </row>
    <row r="67" spans="1:7" ht="12.75">
      <c r="A67" t="s">
        <v>120</v>
      </c>
      <c r="B67" t="s">
        <v>112</v>
      </c>
      <c r="C67" s="6" t="s">
        <v>66</v>
      </c>
      <c r="D67" s="6" t="s">
        <v>67</v>
      </c>
      <c r="E67" s="8">
        <v>38726</v>
      </c>
      <c r="F67" s="11">
        <f>117074.79-3486.46</f>
        <v>113588.32999999999</v>
      </c>
      <c r="G67" s="11">
        <v>3486.46</v>
      </c>
    </row>
    <row r="68" spans="1:7" ht="12.75">
      <c r="A68" t="s">
        <v>121</v>
      </c>
      <c r="B68" t="s">
        <v>122</v>
      </c>
      <c r="C68" s="6" t="s">
        <v>73</v>
      </c>
      <c r="D68" s="6" t="s">
        <v>67</v>
      </c>
      <c r="E68" s="8">
        <v>41446</v>
      </c>
      <c r="F68" s="11">
        <f>80385.93-17884.92</f>
        <v>62501.009999999995</v>
      </c>
      <c r="G68" s="11">
        <v>17884.92</v>
      </c>
    </row>
    <row r="69" spans="1:7" ht="12.75">
      <c r="A69" t="s">
        <v>123</v>
      </c>
      <c r="B69" t="s">
        <v>124</v>
      </c>
      <c r="C69" s="6" t="s">
        <v>125</v>
      </c>
      <c r="D69" s="6" t="s">
        <v>67</v>
      </c>
      <c r="E69" s="8">
        <v>33879</v>
      </c>
      <c r="F69" s="11">
        <f>70859.62-8749.71</f>
        <v>62109.909999999996</v>
      </c>
      <c r="G69" s="11">
        <v>8749.71</v>
      </c>
    </row>
    <row r="70" spans="1:7" ht="12.75">
      <c r="A70" t="s">
        <v>126</v>
      </c>
      <c r="B70" t="s">
        <v>127</v>
      </c>
      <c r="C70" s="6" t="s">
        <v>66</v>
      </c>
      <c r="D70" s="6" t="s">
        <v>67</v>
      </c>
      <c r="E70" s="8">
        <v>35311</v>
      </c>
      <c r="F70" s="11">
        <f>124946.62-11294.88</f>
        <v>113651.73999999999</v>
      </c>
      <c r="G70" s="11">
        <v>11294.88</v>
      </c>
    </row>
    <row r="71" spans="1:7" ht="12.75">
      <c r="A71" t="s">
        <v>281</v>
      </c>
      <c r="B71" t="s">
        <v>282</v>
      </c>
      <c r="C71" s="6" t="s">
        <v>84</v>
      </c>
      <c r="D71" s="6" t="s">
        <v>67</v>
      </c>
      <c r="E71" s="8">
        <v>42737</v>
      </c>
      <c r="F71" s="11">
        <f>12549.11-630.36</f>
        <v>11918.75</v>
      </c>
      <c r="G71" s="11">
        <v>630.36</v>
      </c>
    </row>
    <row r="72" spans="1:7" ht="12.75">
      <c r="A72" t="s">
        <v>128</v>
      </c>
      <c r="B72" s="9" t="s">
        <v>265</v>
      </c>
      <c r="C72" s="6" t="s">
        <v>84</v>
      </c>
      <c r="D72" s="6" t="s">
        <v>67</v>
      </c>
      <c r="E72" s="8">
        <v>37438</v>
      </c>
      <c r="F72" s="11">
        <f>96176.97-4966.43</f>
        <v>91210.54000000001</v>
      </c>
      <c r="G72" s="11">
        <v>4966.43</v>
      </c>
    </row>
    <row r="73" spans="1:7" ht="12.75">
      <c r="A73" t="s">
        <v>130</v>
      </c>
      <c r="B73" t="s">
        <v>131</v>
      </c>
      <c r="C73" s="6" t="s">
        <v>84</v>
      </c>
      <c r="D73" s="6" t="s">
        <v>67</v>
      </c>
      <c r="E73" s="8">
        <v>32986</v>
      </c>
      <c r="F73" s="11">
        <f>42450.3-185.43</f>
        <v>42264.87</v>
      </c>
      <c r="G73" s="11">
        <v>185.43</v>
      </c>
    </row>
    <row r="74" spans="1:7" ht="12.75">
      <c r="A74" t="s">
        <v>132</v>
      </c>
      <c r="B74" t="s">
        <v>133</v>
      </c>
      <c r="C74" s="6" t="s">
        <v>66</v>
      </c>
      <c r="D74" s="6" t="s">
        <v>67</v>
      </c>
      <c r="E74" s="8">
        <v>38991</v>
      </c>
      <c r="F74" s="11">
        <f>127147.87-10704.23</f>
        <v>116443.64</v>
      </c>
      <c r="G74" s="11">
        <v>10704.23</v>
      </c>
    </row>
    <row r="75" spans="1:7" ht="12.75">
      <c r="A75" t="s">
        <v>211</v>
      </c>
      <c r="B75" t="s">
        <v>252</v>
      </c>
      <c r="C75" s="6" t="s">
        <v>84</v>
      </c>
      <c r="D75" s="6" t="s">
        <v>67</v>
      </c>
      <c r="E75" s="8">
        <v>42738</v>
      </c>
      <c r="F75" s="11">
        <f>49479.13-115.53</f>
        <v>49363.6</v>
      </c>
      <c r="G75" s="11">
        <v>115.53</v>
      </c>
    </row>
    <row r="76" spans="1:7" ht="12.75">
      <c r="A76" t="s">
        <v>134</v>
      </c>
      <c r="B76" t="s">
        <v>283</v>
      </c>
      <c r="C76" s="6" t="s">
        <v>66</v>
      </c>
      <c r="D76" s="6" t="s">
        <v>67</v>
      </c>
      <c r="E76" s="8">
        <v>33973</v>
      </c>
      <c r="F76" s="11">
        <f>49813.8-1008.4</f>
        <v>48805.4</v>
      </c>
      <c r="G76" s="11">
        <v>1008.4</v>
      </c>
    </row>
    <row r="77" spans="1:7" ht="12.75">
      <c r="A77" t="s">
        <v>136</v>
      </c>
      <c r="B77" t="s">
        <v>137</v>
      </c>
      <c r="C77" s="6" t="s">
        <v>89</v>
      </c>
      <c r="D77" s="6" t="s">
        <v>67</v>
      </c>
      <c r="E77" s="8">
        <v>32918</v>
      </c>
      <c r="F77" s="11">
        <v>1719.5</v>
      </c>
      <c r="G77" s="11">
        <v>0</v>
      </c>
    </row>
    <row r="78" spans="1:7" ht="12.75">
      <c r="A78" t="s">
        <v>136</v>
      </c>
      <c r="B78" t="s">
        <v>138</v>
      </c>
      <c r="C78" s="6" t="s">
        <v>89</v>
      </c>
      <c r="D78" s="6" t="s">
        <v>67</v>
      </c>
      <c r="E78" s="8">
        <v>40420</v>
      </c>
      <c r="F78" s="11">
        <v>1281</v>
      </c>
      <c r="G78" s="11">
        <v>0</v>
      </c>
    </row>
    <row r="79" spans="1:7" ht="12.75">
      <c r="A79" t="s">
        <v>139</v>
      </c>
      <c r="B79" t="s">
        <v>104</v>
      </c>
      <c r="C79" s="6" t="s">
        <v>84</v>
      </c>
      <c r="D79" s="6" t="s">
        <v>67</v>
      </c>
      <c r="E79" s="8">
        <v>33651</v>
      </c>
      <c r="F79" s="11">
        <f>116838.36-23031.34</f>
        <v>93807.02</v>
      </c>
      <c r="G79" s="11">
        <v>23031.34</v>
      </c>
    </row>
    <row r="80" spans="1:7" ht="12.75">
      <c r="A80" t="s">
        <v>140</v>
      </c>
      <c r="B80" t="s">
        <v>141</v>
      </c>
      <c r="C80" s="6" t="s">
        <v>66</v>
      </c>
      <c r="D80" s="6" t="s">
        <v>67</v>
      </c>
      <c r="E80" s="8">
        <v>32797</v>
      </c>
      <c r="F80" s="11">
        <f>138239.82-20704.71</f>
        <v>117535.11000000002</v>
      </c>
      <c r="G80" s="11">
        <v>20704.71</v>
      </c>
    </row>
    <row r="81" spans="1:7" ht="12.75">
      <c r="A81" t="s">
        <v>142</v>
      </c>
      <c r="B81" t="s">
        <v>143</v>
      </c>
      <c r="C81" s="6" t="s">
        <v>73</v>
      </c>
      <c r="D81" s="6" t="s">
        <v>67</v>
      </c>
      <c r="E81" s="8">
        <v>39729</v>
      </c>
      <c r="F81" s="11">
        <f>45730.97-4972.17</f>
        <v>40758.8</v>
      </c>
      <c r="G81" s="11">
        <v>4972.17</v>
      </c>
    </row>
    <row r="82" spans="1:7" ht="12.75">
      <c r="A82" t="s">
        <v>61</v>
      </c>
      <c r="B82" t="s">
        <v>144</v>
      </c>
      <c r="C82" s="6" t="s">
        <v>70</v>
      </c>
      <c r="D82" s="6" t="s">
        <v>67</v>
      </c>
      <c r="E82" s="8">
        <v>36059</v>
      </c>
      <c r="F82" s="11">
        <f>126958.14-27232.63</f>
        <v>99725.51</v>
      </c>
      <c r="G82" s="11">
        <v>27232.63</v>
      </c>
    </row>
    <row r="83" spans="1:7" ht="12.75">
      <c r="A83" t="s">
        <v>145</v>
      </c>
      <c r="B83" t="s">
        <v>146</v>
      </c>
      <c r="C83" s="6" t="s">
        <v>89</v>
      </c>
      <c r="D83" s="6" t="s">
        <v>67</v>
      </c>
      <c r="E83" s="8">
        <v>33101</v>
      </c>
      <c r="F83" s="11">
        <v>105</v>
      </c>
      <c r="G83" s="11">
        <v>0</v>
      </c>
    </row>
    <row r="84" spans="1:7" ht="12.75">
      <c r="A84" t="s">
        <v>147</v>
      </c>
      <c r="B84" t="s">
        <v>148</v>
      </c>
      <c r="C84" s="6" t="s">
        <v>84</v>
      </c>
      <c r="D84" s="6" t="s">
        <v>67</v>
      </c>
      <c r="E84" s="8">
        <v>39097</v>
      </c>
      <c r="F84" s="11">
        <f>113280.78-17195.06</f>
        <v>96085.72</v>
      </c>
      <c r="G84" s="11">
        <v>17195.06</v>
      </c>
    </row>
    <row r="85" spans="1:7" ht="12.75">
      <c r="A85" t="s">
        <v>149</v>
      </c>
      <c r="B85" t="s">
        <v>150</v>
      </c>
      <c r="C85" s="6" t="s">
        <v>89</v>
      </c>
      <c r="D85" s="6" t="s">
        <v>67</v>
      </c>
      <c r="E85" s="8">
        <v>39321</v>
      </c>
      <c r="F85" s="11">
        <v>373</v>
      </c>
      <c r="G85" s="11">
        <v>0</v>
      </c>
    </row>
    <row r="86" spans="1:7" ht="12.75">
      <c r="A86" t="s">
        <v>151</v>
      </c>
      <c r="B86" s="9" t="s">
        <v>266</v>
      </c>
      <c r="C86" s="6" t="s">
        <v>153</v>
      </c>
      <c r="D86" s="6" t="s">
        <v>67</v>
      </c>
      <c r="E86" s="8">
        <v>32804</v>
      </c>
      <c r="F86" s="11">
        <f>67938.76-2704.97</f>
        <v>65233.78999999999</v>
      </c>
      <c r="G86" s="11">
        <v>2704.97</v>
      </c>
    </row>
    <row r="87" spans="3:4" ht="12.75">
      <c r="C87" s="6"/>
      <c r="D87" s="6"/>
    </row>
    <row r="88" spans="3:4" ht="12.75">
      <c r="C88" s="6"/>
      <c r="D88" s="6"/>
    </row>
    <row r="89" spans="1:7" ht="12.75">
      <c r="A89" t="s">
        <v>154</v>
      </c>
      <c r="B89" t="s">
        <v>155</v>
      </c>
      <c r="C89" s="6" t="s">
        <v>156</v>
      </c>
      <c r="D89" s="6" t="s">
        <v>157</v>
      </c>
      <c r="E89" s="8">
        <v>41834</v>
      </c>
      <c r="F89" s="11">
        <f>88212.7-1988.77</f>
        <v>86223.93</v>
      </c>
      <c r="G89" s="11">
        <v>1988.77</v>
      </c>
    </row>
    <row r="90" spans="1:7" ht="12.75">
      <c r="A90" t="s">
        <v>235</v>
      </c>
      <c r="B90" t="s">
        <v>236</v>
      </c>
      <c r="C90" s="6" t="s">
        <v>156</v>
      </c>
      <c r="D90" s="6" t="s">
        <v>157</v>
      </c>
      <c r="E90" s="8">
        <v>42248</v>
      </c>
      <c r="F90" s="11">
        <f>81211.83-578.65</f>
        <v>80633.18000000001</v>
      </c>
      <c r="G90" s="11">
        <v>578.65</v>
      </c>
    </row>
    <row r="91" spans="1:7" ht="12.75">
      <c r="A91" t="s">
        <v>158</v>
      </c>
      <c r="B91" t="s">
        <v>159</v>
      </c>
      <c r="C91" s="6" t="s">
        <v>160</v>
      </c>
      <c r="D91" s="6" t="s">
        <v>157</v>
      </c>
      <c r="E91" s="8">
        <v>35976</v>
      </c>
      <c r="F91" s="11">
        <f>100478.94-3532.21</f>
        <v>96946.73</v>
      </c>
      <c r="G91" s="11">
        <v>3532.21</v>
      </c>
    </row>
    <row r="92" spans="1:7" ht="12.75">
      <c r="A92" t="s">
        <v>161</v>
      </c>
      <c r="B92" t="s">
        <v>162</v>
      </c>
      <c r="C92" s="6" t="s">
        <v>156</v>
      </c>
      <c r="D92" s="6" t="s">
        <v>157</v>
      </c>
      <c r="E92" s="8">
        <v>38747</v>
      </c>
      <c r="F92" s="11">
        <v>102363.29</v>
      </c>
      <c r="G92" s="11">
        <v>0</v>
      </c>
    </row>
    <row r="93" spans="1:7" ht="12.75">
      <c r="A93" t="s">
        <v>166</v>
      </c>
      <c r="B93" t="s">
        <v>167</v>
      </c>
      <c r="C93" s="6" t="s">
        <v>165</v>
      </c>
      <c r="D93" s="6" t="s">
        <v>157</v>
      </c>
      <c r="E93" s="8">
        <v>35747</v>
      </c>
      <c r="F93" s="11">
        <f>133810.71-15866.52</f>
        <v>117944.18999999999</v>
      </c>
      <c r="G93" s="11">
        <v>15866.52</v>
      </c>
    </row>
    <row r="94" spans="1:7" ht="12.75">
      <c r="A94" t="s">
        <v>169</v>
      </c>
      <c r="B94" t="s">
        <v>170</v>
      </c>
      <c r="C94" s="6" t="s">
        <v>168</v>
      </c>
      <c r="D94" s="6" t="s">
        <v>157</v>
      </c>
      <c r="E94" s="8">
        <v>37067</v>
      </c>
      <c r="F94" s="11">
        <f>124772.35-14252.9</f>
        <v>110519.45000000001</v>
      </c>
      <c r="G94" s="11">
        <v>14252.9</v>
      </c>
    </row>
    <row r="95" spans="1:7" ht="12.75">
      <c r="A95" t="s">
        <v>171</v>
      </c>
      <c r="B95" t="s">
        <v>172</v>
      </c>
      <c r="C95" s="6" t="s">
        <v>168</v>
      </c>
      <c r="D95" s="6" t="s">
        <v>157</v>
      </c>
      <c r="E95" s="8">
        <v>32304</v>
      </c>
      <c r="F95" s="11">
        <f>119465.39-5376.9</f>
        <v>114088.49</v>
      </c>
      <c r="G95" s="11">
        <v>5376.9</v>
      </c>
    </row>
    <row r="96" spans="1:7" ht="12.75">
      <c r="A96" t="s">
        <v>253</v>
      </c>
      <c r="B96" t="s">
        <v>254</v>
      </c>
      <c r="C96" s="6" t="s">
        <v>156</v>
      </c>
      <c r="D96" s="6" t="s">
        <v>157</v>
      </c>
      <c r="E96" s="8">
        <v>42816</v>
      </c>
      <c r="F96" s="11">
        <f>44996.48-66.27</f>
        <v>44930.21000000001</v>
      </c>
      <c r="G96" s="11">
        <v>66.27</v>
      </c>
    </row>
    <row r="97" spans="1:7" ht="12.75">
      <c r="A97" t="s">
        <v>237</v>
      </c>
      <c r="B97" t="s">
        <v>238</v>
      </c>
      <c r="C97" s="6" t="s">
        <v>156</v>
      </c>
      <c r="D97" s="6" t="s">
        <v>157</v>
      </c>
      <c r="E97" s="8">
        <v>42282</v>
      </c>
      <c r="F97" s="11">
        <f>78508.65-711.26</f>
        <v>77797.39</v>
      </c>
      <c r="G97" s="11">
        <v>711.26</v>
      </c>
    </row>
    <row r="98" spans="1:7" ht="12.75">
      <c r="A98" t="s">
        <v>173</v>
      </c>
      <c r="B98" t="s">
        <v>174</v>
      </c>
      <c r="C98" s="6" t="s">
        <v>160</v>
      </c>
      <c r="D98" s="6" t="s">
        <v>157</v>
      </c>
      <c r="E98" s="8">
        <v>35718</v>
      </c>
      <c r="F98" s="11">
        <f>107459.68-1087.49</f>
        <v>106372.18999999999</v>
      </c>
      <c r="G98" s="11">
        <v>1087.49</v>
      </c>
    </row>
    <row r="99" spans="1:7" ht="12.75">
      <c r="A99" t="s">
        <v>175</v>
      </c>
      <c r="B99" t="s">
        <v>176</v>
      </c>
      <c r="C99" s="6" t="s">
        <v>156</v>
      </c>
      <c r="D99" s="6" t="s">
        <v>157</v>
      </c>
      <c r="E99" s="8">
        <v>37088</v>
      </c>
      <c r="F99" s="11">
        <v>102204.03</v>
      </c>
      <c r="G99" s="11">
        <v>0</v>
      </c>
    </row>
    <row r="100" spans="1:7" ht="12.75">
      <c r="A100" t="s">
        <v>177</v>
      </c>
      <c r="B100" t="s">
        <v>178</v>
      </c>
      <c r="C100" s="6" t="s">
        <v>179</v>
      </c>
      <c r="D100" s="6" t="s">
        <v>157</v>
      </c>
      <c r="E100" s="8">
        <v>35718</v>
      </c>
      <c r="F100" s="11">
        <f>97875.45-25.4</f>
        <v>97850.05</v>
      </c>
      <c r="G100" s="11">
        <v>25.4</v>
      </c>
    </row>
    <row r="101" spans="1:7" ht="12.75">
      <c r="A101" t="s">
        <v>180</v>
      </c>
      <c r="B101" t="s">
        <v>181</v>
      </c>
      <c r="C101" s="6" t="s">
        <v>156</v>
      </c>
      <c r="D101" s="6" t="s">
        <v>157</v>
      </c>
      <c r="E101" s="8">
        <v>42037</v>
      </c>
      <c r="F101" s="11">
        <f>89348.72-1292.69</f>
        <v>88056.03</v>
      </c>
      <c r="G101" s="11">
        <v>1292.69</v>
      </c>
    </row>
    <row r="102" spans="1:7" ht="12.75">
      <c r="A102" t="s">
        <v>182</v>
      </c>
      <c r="B102" t="s">
        <v>183</v>
      </c>
      <c r="C102" s="6" t="s">
        <v>156</v>
      </c>
      <c r="D102" s="6" t="s">
        <v>157</v>
      </c>
      <c r="E102" s="8">
        <v>41806</v>
      </c>
      <c r="F102" s="11">
        <f>90276.22-2536.86</f>
        <v>87739.36</v>
      </c>
      <c r="G102" s="11">
        <v>2536.86</v>
      </c>
    </row>
    <row r="103" spans="1:7" ht="12.75">
      <c r="A103" t="s">
        <v>239</v>
      </c>
      <c r="B103" t="s">
        <v>240</v>
      </c>
      <c r="C103" s="6" t="s">
        <v>156</v>
      </c>
      <c r="D103" s="6" t="s">
        <v>157</v>
      </c>
      <c r="E103" s="8">
        <v>42248</v>
      </c>
      <c r="F103" s="11">
        <f>84246.63-670.08</f>
        <v>83576.55</v>
      </c>
      <c r="G103" s="11">
        <v>670.08</v>
      </c>
    </row>
    <row r="104" spans="1:7" ht="12.75">
      <c r="A104" t="s">
        <v>286</v>
      </c>
      <c r="B104" t="s">
        <v>240</v>
      </c>
      <c r="C104" s="6" t="s">
        <v>156</v>
      </c>
      <c r="D104" s="6" t="s">
        <v>157</v>
      </c>
      <c r="E104" s="8">
        <v>42688</v>
      </c>
      <c r="F104" s="11">
        <f>1052.87-31.34</f>
        <v>1021.5299999999999</v>
      </c>
      <c r="G104" s="11">
        <v>31.34</v>
      </c>
    </row>
    <row r="105" spans="1:7" ht="12.75">
      <c r="A105" t="s">
        <v>184</v>
      </c>
      <c r="B105" t="s">
        <v>185</v>
      </c>
      <c r="C105" s="6" t="s">
        <v>156</v>
      </c>
      <c r="D105" s="6" t="s">
        <v>157</v>
      </c>
      <c r="E105" s="8">
        <v>38747</v>
      </c>
      <c r="F105" s="11">
        <f>109756.3-6211.77</f>
        <v>103544.53</v>
      </c>
      <c r="G105" s="11">
        <v>6211.77</v>
      </c>
    </row>
    <row r="106" spans="1:7" ht="12.75">
      <c r="A106" t="s">
        <v>186</v>
      </c>
      <c r="B106" t="s">
        <v>187</v>
      </c>
      <c r="C106" s="6" t="s">
        <v>165</v>
      </c>
      <c r="D106" s="6" t="s">
        <v>157</v>
      </c>
      <c r="E106" s="8">
        <v>37088</v>
      </c>
      <c r="F106" s="11">
        <v>131163.34</v>
      </c>
      <c r="G106" s="11">
        <v>0</v>
      </c>
    </row>
    <row r="107" spans="1:7" ht="12.75">
      <c r="A107" t="s">
        <v>188</v>
      </c>
      <c r="B107" t="s">
        <v>189</v>
      </c>
      <c r="C107" s="6" t="s">
        <v>156</v>
      </c>
      <c r="D107" s="6" t="s">
        <v>157</v>
      </c>
      <c r="E107" s="8">
        <v>37088</v>
      </c>
      <c r="F107" s="11">
        <v>98982.12</v>
      </c>
      <c r="G107" s="11">
        <v>0</v>
      </c>
    </row>
    <row r="108" spans="1:7" ht="12.75">
      <c r="A108" t="s">
        <v>190</v>
      </c>
      <c r="B108" t="s">
        <v>191</v>
      </c>
      <c r="C108" s="6" t="s">
        <v>168</v>
      </c>
      <c r="D108" s="6" t="s">
        <v>157</v>
      </c>
      <c r="E108" s="8">
        <v>40758</v>
      </c>
      <c r="F108" s="11">
        <f>115018.28-145.67</f>
        <v>114872.61</v>
      </c>
      <c r="G108" s="11">
        <v>145.67</v>
      </c>
    </row>
    <row r="109" spans="1:7" ht="12.75">
      <c r="A109" t="s">
        <v>192</v>
      </c>
      <c r="B109" t="s">
        <v>36</v>
      </c>
      <c r="C109" s="6" t="s">
        <v>165</v>
      </c>
      <c r="D109" s="6" t="s">
        <v>157</v>
      </c>
      <c r="E109" s="8">
        <v>32540</v>
      </c>
      <c r="F109" s="11">
        <f>114631.89-1513.15</f>
        <v>113118.74</v>
      </c>
      <c r="G109" s="11">
        <v>1513.15</v>
      </c>
    </row>
    <row r="110" spans="1:6" ht="12.75">
      <c r="A110" t="s">
        <v>193</v>
      </c>
      <c r="B110" t="s">
        <v>178</v>
      </c>
      <c r="C110" s="6" t="s">
        <v>194</v>
      </c>
      <c r="D110" s="6" t="s">
        <v>194</v>
      </c>
      <c r="E110" s="8">
        <v>32994</v>
      </c>
      <c r="F110" s="11">
        <v>138624.06</v>
      </c>
    </row>
    <row r="111" spans="1:7" ht="12.75">
      <c r="A111" t="s">
        <v>255</v>
      </c>
      <c r="B111" t="s">
        <v>256</v>
      </c>
      <c r="C111" s="6" t="s">
        <v>156</v>
      </c>
      <c r="D111" s="6" t="s">
        <v>157</v>
      </c>
      <c r="E111" s="8">
        <v>42688</v>
      </c>
      <c r="F111" s="11">
        <f>60996.66-1098.97</f>
        <v>59897.69</v>
      </c>
      <c r="G111" s="11">
        <v>1098.97</v>
      </c>
    </row>
    <row r="112" spans="1:7" ht="12.75">
      <c r="A112" t="s">
        <v>195</v>
      </c>
      <c r="B112" t="s">
        <v>196</v>
      </c>
      <c r="C112" s="6" t="s">
        <v>197</v>
      </c>
      <c r="D112" s="6" t="s">
        <v>157</v>
      </c>
      <c r="E112" s="8">
        <v>33105</v>
      </c>
      <c r="F112" s="11">
        <f>83771.53-10817.9</f>
        <v>72953.63</v>
      </c>
      <c r="G112" s="11">
        <v>10817.9</v>
      </c>
    </row>
    <row r="113" spans="1:7" ht="12.75">
      <c r="A113" t="s">
        <v>198</v>
      </c>
      <c r="B113" t="s">
        <v>131</v>
      </c>
      <c r="C113" s="6" t="s">
        <v>156</v>
      </c>
      <c r="D113" s="6" t="s">
        <v>157</v>
      </c>
      <c r="E113" s="8">
        <v>37067</v>
      </c>
      <c r="F113" s="11">
        <f>104682.22-1558.8</f>
        <v>103123.42</v>
      </c>
      <c r="G113" s="11">
        <v>1558.8</v>
      </c>
    </row>
    <row r="114" spans="3:5" ht="12.75">
      <c r="C114" s="6" t="s">
        <v>199</v>
      </c>
      <c r="D114" s="6"/>
      <c r="E114" s="8"/>
    </row>
    <row r="115" spans="1:7" ht="12.75">
      <c r="A115" t="s">
        <v>200</v>
      </c>
      <c r="B115" t="s">
        <v>201</v>
      </c>
      <c r="C115" s="6" t="s">
        <v>156</v>
      </c>
      <c r="D115" s="6" t="s">
        <v>157</v>
      </c>
      <c r="E115" s="8">
        <v>37067</v>
      </c>
      <c r="F115" s="11">
        <v>100676.91</v>
      </c>
      <c r="G115" s="11">
        <v>0</v>
      </c>
    </row>
    <row r="116" spans="1:7" ht="12.75">
      <c r="A116" t="s">
        <v>202</v>
      </c>
      <c r="B116" t="s">
        <v>203</v>
      </c>
      <c r="C116" s="6" t="s">
        <v>156</v>
      </c>
      <c r="D116" s="6" t="s">
        <v>157</v>
      </c>
      <c r="E116" s="8">
        <v>37221</v>
      </c>
      <c r="F116" s="11">
        <f>103573.77-1745.76</f>
        <v>101828.01000000001</v>
      </c>
      <c r="G116" s="11">
        <v>1745.76</v>
      </c>
    </row>
    <row r="117" spans="3:4" ht="12.75">
      <c r="C117" s="6"/>
      <c r="D117" s="6"/>
    </row>
    <row r="118" spans="3:4" ht="12.75">
      <c r="C118" s="6"/>
      <c r="D118" s="6"/>
    </row>
    <row r="119" spans="1:7" ht="12.75">
      <c r="A119" t="s">
        <v>204</v>
      </c>
      <c r="B119" t="s">
        <v>205</v>
      </c>
      <c r="C119" s="6" t="s">
        <v>206</v>
      </c>
      <c r="D119" s="6" t="s">
        <v>207</v>
      </c>
      <c r="E119" s="8">
        <v>36193</v>
      </c>
      <c r="F119" s="11">
        <v>62206.18</v>
      </c>
      <c r="G119" s="11">
        <v>0</v>
      </c>
    </row>
    <row r="120" spans="1:7" ht="12.75">
      <c r="A120" t="s">
        <v>208</v>
      </c>
      <c r="B120" s="9" t="s">
        <v>267</v>
      </c>
      <c r="C120" s="6" t="s">
        <v>209</v>
      </c>
      <c r="D120" s="6" t="s">
        <v>207</v>
      </c>
      <c r="E120" s="8">
        <v>36759</v>
      </c>
      <c r="F120" s="11">
        <v>145859.31</v>
      </c>
      <c r="G120" s="11">
        <v>0</v>
      </c>
    </row>
    <row r="121" spans="3:4" ht="12.75">
      <c r="C121" s="6" t="s">
        <v>210</v>
      </c>
      <c r="D121" s="6"/>
    </row>
    <row r="122" spans="1:7" ht="12.75">
      <c r="A122" t="s">
        <v>211</v>
      </c>
      <c r="B122" t="s">
        <v>257</v>
      </c>
      <c r="C122" s="6" t="s">
        <v>213</v>
      </c>
      <c r="D122" s="6" t="s">
        <v>207</v>
      </c>
      <c r="E122" s="8">
        <v>35369</v>
      </c>
      <c r="F122" s="11">
        <f>144855.37-36898.85</f>
        <v>107956.51999999999</v>
      </c>
      <c r="G122" s="11">
        <v>36898.85</v>
      </c>
    </row>
    <row r="123" spans="3:4" ht="12.75">
      <c r="C123" s="6" t="s">
        <v>214</v>
      </c>
      <c r="D123" s="6"/>
    </row>
    <row r="124" spans="3:4" ht="12.75">
      <c r="C124" s="6"/>
      <c r="D124" s="6"/>
    </row>
    <row r="125" spans="3:4" ht="12.75">
      <c r="C125" s="6"/>
      <c r="D125" s="6"/>
    </row>
    <row r="126" spans="1:7" ht="12.75">
      <c r="A126" t="s">
        <v>215</v>
      </c>
      <c r="B126" t="s">
        <v>216</v>
      </c>
      <c r="C126" s="6" t="s">
        <v>217</v>
      </c>
      <c r="D126" s="6" t="s">
        <v>207</v>
      </c>
      <c r="E126" s="8">
        <v>37298</v>
      </c>
      <c r="F126" s="11">
        <f>92559.95-21521.24</f>
        <v>71038.70999999999</v>
      </c>
      <c r="G126" s="11">
        <v>21521.24</v>
      </c>
    </row>
    <row r="127" spans="1:7" ht="12.75">
      <c r="A127" t="s">
        <v>218</v>
      </c>
      <c r="B127" t="s">
        <v>219</v>
      </c>
      <c r="C127" s="6" t="s">
        <v>220</v>
      </c>
      <c r="D127" s="6" t="s">
        <v>207</v>
      </c>
      <c r="E127" s="8">
        <v>39434</v>
      </c>
      <c r="F127" s="11">
        <f>108395.35-28159.56</f>
        <v>80235.79000000001</v>
      </c>
      <c r="G127" s="11">
        <v>28159.56</v>
      </c>
    </row>
    <row r="128" spans="1:7" ht="12.75">
      <c r="A128" t="s">
        <v>221</v>
      </c>
      <c r="B128" t="s">
        <v>222</v>
      </c>
      <c r="C128" s="6" t="s">
        <v>217</v>
      </c>
      <c r="D128" s="6" t="s">
        <v>207</v>
      </c>
      <c r="E128" s="8">
        <v>41261</v>
      </c>
      <c r="F128" s="11">
        <f>94996.27-25756.1</f>
        <v>69240.17000000001</v>
      </c>
      <c r="G128" s="11">
        <v>25756.1</v>
      </c>
    </row>
    <row r="129" spans="3:4" ht="12.75">
      <c r="C129" s="6"/>
      <c r="D129" s="6"/>
    </row>
    <row r="130" spans="1:7" ht="12.75">
      <c r="A130" t="s">
        <v>223</v>
      </c>
      <c r="B130" t="s">
        <v>224</v>
      </c>
      <c r="C130" s="6" t="s">
        <v>217</v>
      </c>
      <c r="D130" s="6" t="s">
        <v>207</v>
      </c>
      <c r="E130" s="8">
        <v>38897</v>
      </c>
      <c r="F130" s="11">
        <f>81221.98-12012.48</f>
        <v>69209.5</v>
      </c>
      <c r="G130" s="11">
        <v>12012.48</v>
      </c>
    </row>
    <row r="131" spans="1:7" ht="12.75">
      <c r="A131" t="s">
        <v>225</v>
      </c>
      <c r="B131" t="s">
        <v>226</v>
      </c>
      <c r="C131" s="6" t="s">
        <v>217</v>
      </c>
      <c r="D131" s="6" t="s">
        <v>207</v>
      </c>
      <c r="E131" s="8">
        <v>39412</v>
      </c>
      <c r="F131" s="11">
        <f>94623.85-20181.19</f>
        <v>74442.66</v>
      </c>
      <c r="G131" s="11">
        <v>20181.19</v>
      </c>
    </row>
    <row r="132" spans="1:7" ht="12.75">
      <c r="A132" t="s">
        <v>227</v>
      </c>
      <c r="B132" t="s">
        <v>258</v>
      </c>
      <c r="C132" s="6" t="s">
        <v>229</v>
      </c>
      <c r="D132" s="6" t="s">
        <v>207</v>
      </c>
      <c r="E132" s="8">
        <v>36840</v>
      </c>
      <c r="F132" s="11">
        <f>64604.17-3845.76</f>
        <v>60758.409999999996</v>
      </c>
      <c r="G132" s="11">
        <v>3845.76</v>
      </c>
    </row>
    <row r="133" spans="3:4" ht="12.75">
      <c r="C133" s="6"/>
      <c r="D133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Debby Leonard</dc:creator>
  <cp:keywords/>
  <dc:description/>
  <cp:lastModifiedBy>John Flood</cp:lastModifiedBy>
  <dcterms:created xsi:type="dcterms:W3CDTF">2015-03-20T21:54:35Z</dcterms:created>
  <dcterms:modified xsi:type="dcterms:W3CDTF">2018-05-02T18:25:16Z</dcterms:modified>
  <cp:category/>
  <cp:version/>
  <cp:contentType/>
  <cp:contentStatus/>
</cp:coreProperties>
</file>