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oward\Documents\Bev\"/>
    </mc:Choice>
  </mc:AlternateContent>
  <bookViews>
    <workbookView xWindow="90" yWindow="90" windowWidth="22935" windowHeight="94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78" i="1" l="1"/>
  <c r="G77" i="1"/>
  <c r="G76" i="1"/>
  <c r="G75" i="1"/>
  <c r="G72" i="1"/>
  <c r="G71" i="1"/>
  <c r="G69" i="1"/>
  <c r="G67" i="1"/>
  <c r="G63" i="1"/>
  <c r="G61" i="1"/>
  <c r="G59" i="1"/>
  <c r="G58" i="1"/>
  <c r="G57" i="1"/>
  <c r="G48" i="1" l="1"/>
  <c r="G47" i="1"/>
  <c r="G46" i="1"/>
</calcChain>
</file>

<file path=xl/sharedStrings.xml><?xml version="1.0" encoding="utf-8"?>
<sst xmlns="http://schemas.openxmlformats.org/spreadsheetml/2006/main" count="352" uniqueCount="196">
  <si>
    <t>Last Name</t>
  </si>
  <si>
    <t>First Name</t>
  </si>
  <si>
    <t>Title</t>
  </si>
  <si>
    <t>Department</t>
  </si>
  <si>
    <t>Annual Salary</t>
  </si>
  <si>
    <t>Start Date</t>
  </si>
  <si>
    <t>Donna</t>
  </si>
  <si>
    <t>Howard</t>
  </si>
  <si>
    <t>Mark</t>
  </si>
  <si>
    <t>Animal Control</t>
  </si>
  <si>
    <t>Beard</t>
  </si>
  <si>
    <t>Todd</t>
  </si>
  <si>
    <t>County Board</t>
  </si>
  <si>
    <t>Black</t>
  </si>
  <si>
    <t>Ronald</t>
  </si>
  <si>
    <t>Holkenbrink</t>
  </si>
  <si>
    <t>Floyd</t>
  </si>
  <si>
    <t>Robert</t>
  </si>
  <si>
    <t>Sherwood</t>
  </si>
  <si>
    <t>Jerry</t>
  </si>
  <si>
    <t>Beverly</t>
  </si>
  <si>
    <t>County Clerk</t>
  </si>
  <si>
    <t xml:space="preserve">Kuhn </t>
  </si>
  <si>
    <t>Tammy</t>
  </si>
  <si>
    <t xml:space="preserve">Mock </t>
  </si>
  <si>
    <t>Patricia</t>
  </si>
  <si>
    <t>Deputy</t>
  </si>
  <si>
    <t>Chief Deputy</t>
  </si>
  <si>
    <t>Joseph</t>
  </si>
  <si>
    <t>Circuit Clerk</t>
  </si>
  <si>
    <t>Griesheimer</t>
  </si>
  <si>
    <t>Erin</t>
  </si>
  <si>
    <t>Public Defender</t>
  </si>
  <si>
    <t>States Attorney</t>
  </si>
  <si>
    <t>Hayden</t>
  </si>
  <si>
    <t>Anita</t>
  </si>
  <si>
    <t>Supervisor of Assessments</t>
  </si>
  <si>
    <t>Watkins</t>
  </si>
  <si>
    <t>Angela</t>
  </si>
  <si>
    <t>Flood</t>
  </si>
  <si>
    <t>Jo Ellen</t>
  </si>
  <si>
    <t>County Treasurer</t>
  </si>
  <si>
    <t>Maynard</t>
  </si>
  <si>
    <t>Jenny</t>
  </si>
  <si>
    <t>Sheriff's Dept</t>
  </si>
  <si>
    <t>Carlen</t>
  </si>
  <si>
    <t>Josh</t>
  </si>
  <si>
    <t>Corrections</t>
  </si>
  <si>
    <t>Cline</t>
  </si>
  <si>
    <t>Jack</t>
  </si>
  <si>
    <t>Zike</t>
  </si>
  <si>
    <t>Raymond</t>
  </si>
  <si>
    <t>Hanley</t>
  </si>
  <si>
    <t>Leon</t>
  </si>
  <si>
    <t>Court Security</t>
  </si>
  <si>
    <t>Dispatch</t>
  </si>
  <si>
    <t>Ferguson</t>
  </si>
  <si>
    <t>Jennifer</t>
  </si>
  <si>
    <t>Lane</t>
  </si>
  <si>
    <t>Terry</t>
  </si>
  <si>
    <t>Christopher</t>
  </si>
  <si>
    <t>Long</t>
  </si>
  <si>
    <t>Beth</t>
  </si>
  <si>
    <t>Secretary</t>
  </si>
  <si>
    <t>Maroon</t>
  </si>
  <si>
    <t>Steven</t>
  </si>
  <si>
    <t>Olmstead</t>
  </si>
  <si>
    <t>Ozier</t>
  </si>
  <si>
    <t>Stephen</t>
  </si>
  <si>
    <t>County Sheriff</t>
  </si>
  <si>
    <t>Peters</t>
  </si>
  <si>
    <t>Berlin</t>
  </si>
  <si>
    <t>Robinson</t>
  </si>
  <si>
    <t>Karen</t>
  </si>
  <si>
    <t>Vogt</t>
  </si>
  <si>
    <t>Weber</t>
  </si>
  <si>
    <t>Wicke</t>
  </si>
  <si>
    <t>Larry</t>
  </si>
  <si>
    <t>Woodrum</t>
  </si>
  <si>
    <t>Cedric</t>
  </si>
  <si>
    <t>Highway Dept</t>
  </si>
  <si>
    <t>Nichols</t>
  </si>
  <si>
    <t>Shupe</t>
  </si>
  <si>
    <t>Bryce</t>
  </si>
  <si>
    <t>Walker</t>
  </si>
  <si>
    <t>Michael</t>
  </si>
  <si>
    <t>Bland</t>
  </si>
  <si>
    <t>Ben</t>
  </si>
  <si>
    <t>County Highway Engineer</t>
  </si>
  <si>
    <t>Jackson</t>
  </si>
  <si>
    <t>Christine</t>
  </si>
  <si>
    <t>Health Dept</t>
  </si>
  <si>
    <t>Environmentalist</t>
  </si>
  <si>
    <t>Droter</t>
  </si>
  <si>
    <t>Sharon</t>
  </si>
  <si>
    <t>Administrator</t>
  </si>
  <si>
    <t>Cynthia</t>
  </si>
  <si>
    <t>HR Manager</t>
  </si>
  <si>
    <t>Ingram</t>
  </si>
  <si>
    <t>Crystal</t>
  </si>
  <si>
    <t>RN, DON</t>
  </si>
  <si>
    <t>Potter</t>
  </si>
  <si>
    <t>Cheryl</t>
  </si>
  <si>
    <t>Staff RN</t>
  </si>
  <si>
    <t>Board Member</t>
  </si>
  <si>
    <t>Laborer</t>
  </si>
  <si>
    <t>Steve</t>
  </si>
  <si>
    <t>Pankey</t>
  </si>
  <si>
    <t>Ashley</t>
  </si>
  <si>
    <t>Finch</t>
  </si>
  <si>
    <t>Christal</t>
  </si>
  <si>
    <t>Michelle</t>
  </si>
  <si>
    <t>Melaina</t>
  </si>
  <si>
    <t xml:space="preserve">Morgan </t>
  </si>
  <si>
    <t>Jim</t>
  </si>
  <si>
    <t>Maintenance</t>
  </si>
  <si>
    <t>Clapp</t>
  </si>
  <si>
    <t>Roy</t>
  </si>
  <si>
    <t>Parr</t>
  </si>
  <si>
    <t>Morris</t>
  </si>
  <si>
    <t>Wilson</t>
  </si>
  <si>
    <t>Rhonda</t>
  </si>
  <si>
    <t xml:space="preserve">Keach </t>
  </si>
  <si>
    <t>Deputy Part-time</t>
  </si>
  <si>
    <t>Dispatch Part-time</t>
  </si>
  <si>
    <t>Laborer Part-time</t>
  </si>
  <si>
    <t>Gray</t>
  </si>
  <si>
    <t>Alisa</t>
  </si>
  <si>
    <t>McConnell</t>
  </si>
  <si>
    <t>Matthew</t>
  </si>
  <si>
    <t>Deters</t>
  </si>
  <si>
    <t>Edward</t>
  </si>
  <si>
    <t>Wellbaum</t>
  </si>
  <si>
    <t>Courtney</t>
  </si>
  <si>
    <t>Tim</t>
  </si>
  <si>
    <t>Kody</t>
  </si>
  <si>
    <t>Assistant Part-time</t>
  </si>
  <si>
    <t>Timothy</t>
  </si>
  <si>
    <t>Maintenance Part-Time</t>
  </si>
  <si>
    <t>911 Admin</t>
  </si>
  <si>
    <t>911 Coordinator</t>
  </si>
  <si>
    <t>Cunningham</t>
  </si>
  <si>
    <t>Brenda</t>
  </si>
  <si>
    <t>Robbins</t>
  </si>
  <si>
    <t>Bryan</t>
  </si>
  <si>
    <t xml:space="preserve">Wade </t>
  </si>
  <si>
    <t>Karissa</t>
  </si>
  <si>
    <t>Mike</t>
  </si>
  <si>
    <t>Kaylee</t>
  </si>
  <si>
    <t>McCullough</t>
  </si>
  <si>
    <t>Mara</t>
  </si>
  <si>
    <t>Sparks</t>
  </si>
  <si>
    <t>Mercedes</t>
  </si>
  <si>
    <t>Rake</t>
  </si>
  <si>
    <t>Jeffery</t>
  </si>
  <si>
    <t xml:space="preserve">Fritts </t>
  </si>
  <si>
    <t>John</t>
  </si>
  <si>
    <t>Stark</t>
  </si>
  <si>
    <t>ESDA/Coroner</t>
  </si>
  <si>
    <t>Penny</t>
  </si>
  <si>
    <t>Probation</t>
  </si>
  <si>
    <t>Bergbower</t>
  </si>
  <si>
    <t>Kyle</t>
  </si>
  <si>
    <t xml:space="preserve"> ID</t>
  </si>
  <si>
    <t>Additional pay</t>
  </si>
  <si>
    <t>Maintenance Part-time</t>
  </si>
  <si>
    <t>Watson</t>
  </si>
  <si>
    <t>Jini</t>
  </si>
  <si>
    <t>States Attorney Part-time</t>
  </si>
  <si>
    <t xml:space="preserve">Animal Control </t>
  </si>
  <si>
    <t>Moore</t>
  </si>
  <si>
    <t>Trevor</t>
  </si>
  <si>
    <t>Corrections Part-time</t>
  </si>
  <si>
    <t>Whitley</t>
  </si>
  <si>
    <t>Colton</t>
  </si>
  <si>
    <t>McClain</t>
  </si>
  <si>
    <t>Storment</t>
  </si>
  <si>
    <t>Preston</t>
  </si>
  <si>
    <t>Ehlke</t>
  </si>
  <si>
    <t>Board of Review</t>
  </si>
  <si>
    <t>Joe</t>
  </si>
  <si>
    <t>Donsbach</t>
  </si>
  <si>
    <t>Joy</t>
  </si>
  <si>
    <t>Sutherland</t>
  </si>
  <si>
    <t>Bowlin</t>
  </si>
  <si>
    <t>Elizabeth</t>
  </si>
  <si>
    <t>Makenzie</t>
  </si>
  <si>
    <t>Layton</t>
  </si>
  <si>
    <t>Charles</t>
  </si>
  <si>
    <t>Coroner</t>
  </si>
  <si>
    <t>Bozarth</t>
  </si>
  <si>
    <t>Chris</t>
  </si>
  <si>
    <t>Ryder</t>
  </si>
  <si>
    <t>Jessica</t>
  </si>
  <si>
    <t>Dennis</t>
  </si>
  <si>
    <t>Carr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</si>
</sst>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2"/>
  <sheetViews>
    <sheetView tabSelected="1" view="pageLayout" topLeftCell="A60" workbookViewId="0">
      <selection activeCell="H82" sqref="H82"/>
    </sheetView>
  </sheetViews>
  <sheetFormatPr defaultRowHeight="15" x14ac:dyDescent="0.25"/>
  <cols>
    <col min="1" max="1" width="11.85546875" customWidth="1"/>
    <col min="2" max="2" width="10.7109375" customWidth="1"/>
    <col min="3" max="3" width="6.140625" customWidth="1"/>
    <col min="4" max="5" width="22.7109375" bestFit="1" customWidth="1"/>
    <col min="6" max="6" width="14.28515625" bestFit="1" customWidth="1"/>
    <col min="7" max="7" width="13.42578125" customWidth="1"/>
    <col min="8" max="8" width="14.28515625" bestFit="1" customWidth="1"/>
  </cols>
  <sheetData>
    <row r="2" spans="1:8" x14ac:dyDescent="0.25">
      <c r="A2" t="s">
        <v>0</v>
      </c>
      <c r="B2" t="s">
        <v>1</v>
      </c>
      <c r="C2" t="s">
        <v>163</v>
      </c>
      <c r="D2" t="s">
        <v>2</v>
      </c>
      <c r="E2" t="s">
        <v>3</v>
      </c>
      <c r="F2" t="s">
        <v>4</v>
      </c>
      <c r="G2" t="s">
        <v>164</v>
      </c>
      <c r="H2" t="s">
        <v>5</v>
      </c>
    </row>
    <row r="4" spans="1:8" x14ac:dyDescent="0.25">
      <c r="A4" t="s">
        <v>66</v>
      </c>
      <c r="B4" t="s">
        <v>6</v>
      </c>
      <c r="C4">
        <v>10</v>
      </c>
      <c r="D4" t="s">
        <v>139</v>
      </c>
      <c r="E4" s="3" t="s">
        <v>140</v>
      </c>
      <c r="F4" s="2">
        <v>33000</v>
      </c>
      <c r="G4" s="2">
        <v>720</v>
      </c>
      <c r="H4" s="1">
        <v>36150</v>
      </c>
    </row>
    <row r="5" spans="1:8" x14ac:dyDescent="0.25">
      <c r="A5" t="s">
        <v>7</v>
      </c>
      <c r="B5" t="s">
        <v>159</v>
      </c>
      <c r="C5">
        <v>194</v>
      </c>
      <c r="D5" t="s">
        <v>63</v>
      </c>
      <c r="E5" s="3" t="s">
        <v>160</v>
      </c>
      <c r="F5" s="2">
        <v>21876.6</v>
      </c>
      <c r="G5" s="2"/>
      <c r="H5" s="1">
        <v>42705</v>
      </c>
    </row>
    <row r="6" spans="1:8" x14ac:dyDescent="0.25">
      <c r="A6" t="s">
        <v>113</v>
      </c>
      <c r="B6" t="s">
        <v>114</v>
      </c>
      <c r="C6">
        <v>183</v>
      </c>
      <c r="D6" t="s">
        <v>115</v>
      </c>
      <c r="E6" s="3" t="s">
        <v>165</v>
      </c>
      <c r="F6" s="2">
        <v>6204.88</v>
      </c>
      <c r="G6" s="2"/>
      <c r="H6" s="1">
        <v>41974</v>
      </c>
    </row>
    <row r="7" spans="1:8" x14ac:dyDescent="0.25">
      <c r="A7" t="s">
        <v>113</v>
      </c>
      <c r="B7" t="s">
        <v>137</v>
      </c>
      <c r="C7">
        <v>184</v>
      </c>
      <c r="D7" t="s">
        <v>138</v>
      </c>
      <c r="E7" s="3" t="s">
        <v>165</v>
      </c>
      <c r="F7" s="2">
        <v>7474.06</v>
      </c>
      <c r="G7" s="2"/>
      <c r="H7" s="1">
        <v>41991</v>
      </c>
    </row>
    <row r="8" spans="1:8" x14ac:dyDescent="0.25">
      <c r="A8" t="s">
        <v>7</v>
      </c>
      <c r="B8" t="s">
        <v>8</v>
      </c>
      <c r="C8">
        <v>165</v>
      </c>
      <c r="D8" t="s">
        <v>9</v>
      </c>
      <c r="E8" t="s">
        <v>9</v>
      </c>
      <c r="F8" s="2">
        <v>15965</v>
      </c>
      <c r="G8" s="2"/>
      <c r="H8" s="1">
        <v>41437</v>
      </c>
    </row>
    <row r="9" spans="1:8" x14ac:dyDescent="0.25">
      <c r="A9" t="s">
        <v>82</v>
      </c>
      <c r="B9" t="s">
        <v>83</v>
      </c>
      <c r="C9">
        <v>19</v>
      </c>
      <c r="D9" t="s">
        <v>169</v>
      </c>
      <c r="E9" s="3" t="s">
        <v>136</v>
      </c>
      <c r="F9" s="2">
        <v>3550</v>
      </c>
      <c r="G9" s="2"/>
      <c r="H9" s="1">
        <v>41640</v>
      </c>
    </row>
    <row r="10" spans="1:8" x14ac:dyDescent="0.25">
      <c r="A10" t="s">
        <v>10</v>
      </c>
      <c r="B10" t="s">
        <v>11</v>
      </c>
      <c r="C10">
        <v>134</v>
      </c>
      <c r="D10" t="s">
        <v>104</v>
      </c>
      <c r="E10" t="s">
        <v>12</v>
      </c>
      <c r="F10" s="2">
        <v>1875</v>
      </c>
      <c r="G10" s="2"/>
      <c r="H10" s="1">
        <v>40518</v>
      </c>
    </row>
    <row r="11" spans="1:8" x14ac:dyDescent="0.25">
      <c r="A11" t="s">
        <v>13</v>
      </c>
      <c r="B11" t="s">
        <v>14</v>
      </c>
      <c r="C11">
        <v>157</v>
      </c>
      <c r="D11" t="s">
        <v>104</v>
      </c>
      <c r="E11" t="s">
        <v>12</v>
      </c>
      <c r="F11" s="2">
        <v>2475</v>
      </c>
      <c r="G11" s="2"/>
      <c r="H11" s="1">
        <v>41246</v>
      </c>
    </row>
    <row r="12" spans="1:8" x14ac:dyDescent="0.25">
      <c r="A12" t="s">
        <v>15</v>
      </c>
      <c r="B12" t="s">
        <v>16</v>
      </c>
      <c r="C12">
        <v>136</v>
      </c>
      <c r="D12" t="s">
        <v>104</v>
      </c>
      <c r="E12" t="s">
        <v>12</v>
      </c>
      <c r="F12" s="2">
        <v>1775</v>
      </c>
      <c r="G12" s="2"/>
      <c r="H12" s="1">
        <v>40400</v>
      </c>
    </row>
    <row r="13" spans="1:8" x14ac:dyDescent="0.25">
      <c r="A13" t="s">
        <v>116</v>
      </c>
      <c r="B13" t="s">
        <v>117</v>
      </c>
      <c r="C13">
        <v>181</v>
      </c>
      <c r="D13" t="s">
        <v>104</v>
      </c>
      <c r="E13" t="s">
        <v>12</v>
      </c>
      <c r="F13" s="2">
        <v>2550</v>
      </c>
      <c r="G13" s="2"/>
      <c r="H13" s="1">
        <v>41974</v>
      </c>
    </row>
    <row r="14" spans="1:8" x14ac:dyDescent="0.25">
      <c r="A14" t="s">
        <v>161</v>
      </c>
      <c r="B14" t="s">
        <v>162</v>
      </c>
      <c r="C14">
        <v>207</v>
      </c>
      <c r="D14" t="s">
        <v>104</v>
      </c>
      <c r="E14" t="s">
        <v>12</v>
      </c>
      <c r="F14" s="2">
        <v>1200</v>
      </c>
      <c r="G14" s="2"/>
      <c r="H14" s="1">
        <v>39826</v>
      </c>
    </row>
    <row r="15" spans="1:8" x14ac:dyDescent="0.25">
      <c r="A15" t="s">
        <v>118</v>
      </c>
      <c r="B15" t="s">
        <v>119</v>
      </c>
      <c r="C15">
        <v>182</v>
      </c>
      <c r="D15" t="s">
        <v>104</v>
      </c>
      <c r="E15" t="s">
        <v>12</v>
      </c>
      <c r="F15" s="2">
        <v>1350</v>
      </c>
      <c r="G15" s="2"/>
      <c r="H15" s="1">
        <v>41974</v>
      </c>
    </row>
    <row r="16" spans="1:8" x14ac:dyDescent="0.25">
      <c r="A16" t="s">
        <v>183</v>
      </c>
      <c r="B16" t="s">
        <v>182</v>
      </c>
      <c r="C16">
        <v>33</v>
      </c>
      <c r="D16" t="s">
        <v>21</v>
      </c>
      <c r="E16" t="s">
        <v>21</v>
      </c>
      <c r="F16" s="2">
        <v>4707.8100000000004</v>
      </c>
      <c r="G16" s="2">
        <v>3250</v>
      </c>
      <c r="H16" s="1">
        <v>40513</v>
      </c>
    </row>
    <row r="17" spans="1:8" x14ac:dyDescent="0.25">
      <c r="A17" t="s">
        <v>7</v>
      </c>
      <c r="B17" t="s">
        <v>20</v>
      </c>
      <c r="C17">
        <v>153</v>
      </c>
      <c r="D17" t="s">
        <v>21</v>
      </c>
      <c r="E17" t="s">
        <v>21</v>
      </c>
      <c r="F17" s="2">
        <v>41121.19</v>
      </c>
      <c r="G17" s="2">
        <v>3196.43</v>
      </c>
      <c r="H17" s="1">
        <v>41183</v>
      </c>
    </row>
    <row r="18" spans="1:8" x14ac:dyDescent="0.25">
      <c r="A18" t="s">
        <v>22</v>
      </c>
      <c r="B18" t="s">
        <v>23</v>
      </c>
      <c r="C18">
        <v>65</v>
      </c>
      <c r="D18" t="s">
        <v>26</v>
      </c>
      <c r="E18" t="s">
        <v>21</v>
      </c>
      <c r="F18" s="2">
        <v>29023.66</v>
      </c>
      <c r="G18" s="2">
        <v>221.1</v>
      </c>
      <c r="H18" s="1">
        <v>37396</v>
      </c>
    </row>
    <row r="19" spans="1:8" x14ac:dyDescent="0.25">
      <c r="A19" t="s">
        <v>24</v>
      </c>
      <c r="B19" t="s">
        <v>25</v>
      </c>
      <c r="C19">
        <v>66</v>
      </c>
      <c r="D19" t="s">
        <v>27</v>
      </c>
      <c r="E19" t="s">
        <v>21</v>
      </c>
      <c r="F19" s="2">
        <v>30657.68</v>
      </c>
      <c r="G19" s="2">
        <v>234.45</v>
      </c>
      <c r="H19" s="1">
        <v>37498</v>
      </c>
    </row>
    <row r="20" spans="1:8" x14ac:dyDescent="0.25">
      <c r="A20" t="s">
        <v>141</v>
      </c>
      <c r="B20" t="s">
        <v>142</v>
      </c>
      <c r="C20">
        <v>212</v>
      </c>
      <c r="D20" t="s">
        <v>26</v>
      </c>
      <c r="E20" t="s">
        <v>21</v>
      </c>
      <c r="F20" s="2">
        <v>18135</v>
      </c>
      <c r="G20" s="2"/>
      <c r="H20" s="1">
        <v>42807</v>
      </c>
    </row>
    <row r="21" spans="1:8" x14ac:dyDescent="0.25">
      <c r="A21" t="s">
        <v>18</v>
      </c>
      <c r="B21" t="s">
        <v>106</v>
      </c>
      <c r="C21">
        <v>173</v>
      </c>
      <c r="D21" t="s">
        <v>158</v>
      </c>
      <c r="E21" t="s">
        <v>158</v>
      </c>
      <c r="F21" s="2">
        <v>24270</v>
      </c>
      <c r="G21" s="2">
        <v>3791.67</v>
      </c>
      <c r="H21" s="1">
        <v>41779</v>
      </c>
    </row>
    <row r="22" spans="1:8" x14ac:dyDescent="0.25">
      <c r="A22" t="s">
        <v>187</v>
      </c>
      <c r="B22" t="s">
        <v>188</v>
      </c>
      <c r="C22">
        <v>187</v>
      </c>
      <c r="D22" t="s">
        <v>189</v>
      </c>
      <c r="E22" t="s">
        <v>189</v>
      </c>
      <c r="F22" s="2"/>
      <c r="G22" s="2">
        <v>2708.33</v>
      </c>
      <c r="H22" s="1">
        <v>42171</v>
      </c>
    </row>
    <row r="23" spans="1:8" x14ac:dyDescent="0.25">
      <c r="A23" t="s">
        <v>190</v>
      </c>
      <c r="B23" t="s">
        <v>191</v>
      </c>
      <c r="C23">
        <v>215</v>
      </c>
      <c r="D23" t="s">
        <v>189</v>
      </c>
      <c r="E23" t="s">
        <v>136</v>
      </c>
      <c r="F23" s="2">
        <v>1450</v>
      </c>
      <c r="G23" s="2"/>
      <c r="H23" s="1">
        <v>42829</v>
      </c>
    </row>
    <row r="24" spans="1:8" x14ac:dyDescent="0.25">
      <c r="A24" t="s">
        <v>192</v>
      </c>
      <c r="B24" t="s">
        <v>193</v>
      </c>
      <c r="C24">
        <v>30</v>
      </c>
      <c r="D24" t="s">
        <v>189</v>
      </c>
      <c r="E24" t="s">
        <v>136</v>
      </c>
      <c r="F24" s="2">
        <v>1000</v>
      </c>
      <c r="G24" s="2"/>
      <c r="H24" s="1">
        <v>42793</v>
      </c>
    </row>
    <row r="25" spans="1:8" x14ac:dyDescent="0.25">
      <c r="A25" t="s">
        <v>120</v>
      </c>
      <c r="B25" t="s">
        <v>121</v>
      </c>
      <c r="C25">
        <v>180</v>
      </c>
      <c r="D25" t="s">
        <v>29</v>
      </c>
      <c r="E25" t="s">
        <v>29</v>
      </c>
      <c r="F25" s="2">
        <v>41629</v>
      </c>
      <c r="G25" s="2">
        <v>6500</v>
      </c>
      <c r="H25" s="1">
        <v>41974</v>
      </c>
    </row>
    <row r="26" spans="1:8" x14ac:dyDescent="0.25">
      <c r="A26" t="s">
        <v>30</v>
      </c>
      <c r="B26" t="s">
        <v>31</v>
      </c>
      <c r="C26">
        <v>104</v>
      </c>
      <c r="D26" t="s">
        <v>27</v>
      </c>
      <c r="E26" t="s">
        <v>29</v>
      </c>
      <c r="F26" s="2">
        <v>28080</v>
      </c>
      <c r="G26" s="2"/>
      <c r="H26" s="1">
        <v>39330</v>
      </c>
    </row>
    <row r="27" spans="1:8" x14ac:dyDescent="0.25">
      <c r="A27" t="s">
        <v>107</v>
      </c>
      <c r="B27" t="s">
        <v>112</v>
      </c>
      <c r="C27">
        <v>174</v>
      </c>
      <c r="D27" t="s">
        <v>26</v>
      </c>
      <c r="E27" t="s">
        <v>29</v>
      </c>
      <c r="F27" s="2">
        <v>22717.61</v>
      </c>
      <c r="G27" s="2"/>
      <c r="H27" s="1">
        <v>41786</v>
      </c>
    </row>
    <row r="28" spans="1:8" x14ac:dyDescent="0.25">
      <c r="A28" t="s">
        <v>37</v>
      </c>
      <c r="B28" t="s">
        <v>38</v>
      </c>
      <c r="C28">
        <v>47</v>
      </c>
      <c r="D28" t="s">
        <v>26</v>
      </c>
      <c r="E28" t="s">
        <v>29</v>
      </c>
      <c r="F28" s="2">
        <v>26617.63</v>
      </c>
      <c r="G28" s="2"/>
      <c r="H28" s="1">
        <v>37742</v>
      </c>
    </row>
    <row r="29" spans="1:8" x14ac:dyDescent="0.25">
      <c r="A29" t="s">
        <v>130</v>
      </c>
      <c r="B29" t="s">
        <v>131</v>
      </c>
      <c r="C29">
        <v>197</v>
      </c>
      <c r="D29" t="s">
        <v>32</v>
      </c>
      <c r="E29" t="s">
        <v>32</v>
      </c>
      <c r="F29" s="2">
        <v>64000</v>
      </c>
      <c r="G29" s="2"/>
      <c r="H29" s="1">
        <v>42422</v>
      </c>
    </row>
    <row r="30" spans="1:8" x14ac:dyDescent="0.25">
      <c r="A30" t="s">
        <v>143</v>
      </c>
      <c r="B30" t="s">
        <v>144</v>
      </c>
      <c r="C30">
        <v>206</v>
      </c>
      <c r="D30" t="s">
        <v>33</v>
      </c>
      <c r="E30" t="s">
        <v>33</v>
      </c>
      <c r="F30" s="2">
        <v>128959</v>
      </c>
      <c r="G30" s="2"/>
      <c r="H30" s="1">
        <v>42705</v>
      </c>
    </row>
    <row r="31" spans="1:8" x14ac:dyDescent="0.25">
      <c r="A31" t="s">
        <v>34</v>
      </c>
      <c r="B31" t="s">
        <v>35</v>
      </c>
      <c r="C31">
        <v>40</v>
      </c>
      <c r="D31" t="s">
        <v>27</v>
      </c>
      <c r="E31" t="s">
        <v>33</v>
      </c>
      <c r="F31" s="2">
        <v>31863</v>
      </c>
      <c r="G31" s="2"/>
      <c r="H31" s="1">
        <v>32321</v>
      </c>
    </row>
    <row r="32" spans="1:8" x14ac:dyDescent="0.25">
      <c r="A32" t="s">
        <v>34</v>
      </c>
      <c r="B32" t="s">
        <v>186</v>
      </c>
      <c r="C32">
        <v>210</v>
      </c>
      <c r="D32" t="s">
        <v>26</v>
      </c>
      <c r="E32" t="s">
        <v>168</v>
      </c>
      <c r="F32" s="2">
        <v>250.95</v>
      </c>
      <c r="G32" s="2"/>
      <c r="H32" s="1">
        <v>42739</v>
      </c>
    </row>
    <row r="33" spans="1:8" x14ac:dyDescent="0.25">
      <c r="A33" t="s">
        <v>166</v>
      </c>
      <c r="B33" t="s">
        <v>167</v>
      </c>
      <c r="C33">
        <v>217</v>
      </c>
      <c r="D33" t="s">
        <v>26</v>
      </c>
      <c r="E33" t="s">
        <v>168</v>
      </c>
      <c r="F33" s="2">
        <v>6097.5</v>
      </c>
      <c r="G33" s="2"/>
      <c r="H33" s="1">
        <v>42859</v>
      </c>
    </row>
    <row r="34" spans="1:8" x14ac:dyDescent="0.25">
      <c r="A34" t="s">
        <v>122</v>
      </c>
      <c r="B34" t="s">
        <v>108</v>
      </c>
      <c r="C34">
        <v>176</v>
      </c>
      <c r="D34" t="s">
        <v>36</v>
      </c>
      <c r="E34" t="s">
        <v>36</v>
      </c>
      <c r="F34" s="2">
        <v>40068.230000000003</v>
      </c>
      <c r="G34" s="2"/>
      <c r="H34" s="1">
        <v>41981</v>
      </c>
    </row>
    <row r="35" spans="1:8" x14ac:dyDescent="0.25">
      <c r="A35" t="s">
        <v>132</v>
      </c>
      <c r="B35" t="s">
        <v>133</v>
      </c>
      <c r="C35">
        <v>189</v>
      </c>
      <c r="D35" t="s">
        <v>26</v>
      </c>
      <c r="E35" t="s">
        <v>36</v>
      </c>
      <c r="F35" s="2">
        <v>28208.62</v>
      </c>
      <c r="G35" s="2"/>
      <c r="H35" s="1">
        <v>42230</v>
      </c>
    </row>
    <row r="36" spans="1:8" x14ac:dyDescent="0.25">
      <c r="A36" t="s">
        <v>145</v>
      </c>
      <c r="B36" t="s">
        <v>146</v>
      </c>
      <c r="C36">
        <v>204</v>
      </c>
      <c r="D36" t="s">
        <v>136</v>
      </c>
      <c r="E36" t="s">
        <v>36</v>
      </c>
      <c r="F36" s="2">
        <v>4998.7700000000004</v>
      </c>
      <c r="G36" s="2"/>
      <c r="H36" s="1">
        <v>42613</v>
      </c>
    </row>
    <row r="37" spans="1:8" x14ac:dyDescent="0.25">
      <c r="A37" t="s">
        <v>145</v>
      </c>
      <c r="B37" t="s">
        <v>147</v>
      </c>
      <c r="C37">
        <v>203</v>
      </c>
      <c r="D37" t="s">
        <v>136</v>
      </c>
      <c r="E37" t="s">
        <v>36</v>
      </c>
      <c r="F37" s="2">
        <v>12351.59</v>
      </c>
      <c r="G37" s="2"/>
      <c r="H37" s="1">
        <v>42584</v>
      </c>
    </row>
    <row r="38" spans="1:8" x14ac:dyDescent="0.25">
      <c r="A38" t="s">
        <v>45</v>
      </c>
      <c r="B38" t="s">
        <v>148</v>
      </c>
      <c r="C38">
        <v>209</v>
      </c>
      <c r="D38" t="s">
        <v>136</v>
      </c>
      <c r="E38" t="s">
        <v>36</v>
      </c>
      <c r="F38" s="2">
        <v>6965</v>
      </c>
      <c r="G38" s="2"/>
      <c r="H38" s="1">
        <v>42717</v>
      </c>
    </row>
    <row r="39" spans="1:8" x14ac:dyDescent="0.25">
      <c r="A39" t="s">
        <v>149</v>
      </c>
      <c r="B39" t="s">
        <v>150</v>
      </c>
      <c r="C39">
        <v>211</v>
      </c>
      <c r="D39" t="s">
        <v>136</v>
      </c>
      <c r="E39" t="s">
        <v>36</v>
      </c>
      <c r="F39" s="2">
        <v>8670</v>
      </c>
      <c r="G39" s="2"/>
      <c r="H39" s="1">
        <v>42739</v>
      </c>
    </row>
    <row r="40" spans="1:8" x14ac:dyDescent="0.25">
      <c r="A40" t="s">
        <v>151</v>
      </c>
      <c r="B40" t="s">
        <v>152</v>
      </c>
      <c r="C40">
        <v>213</v>
      </c>
      <c r="D40" t="s">
        <v>136</v>
      </c>
      <c r="E40" t="s">
        <v>36</v>
      </c>
      <c r="F40" s="2">
        <v>12993.63</v>
      </c>
      <c r="G40" s="2"/>
      <c r="H40" s="1">
        <v>42775</v>
      </c>
    </row>
    <row r="41" spans="1:8" x14ac:dyDescent="0.25">
      <c r="A41" t="s">
        <v>178</v>
      </c>
      <c r="B41" t="s">
        <v>17</v>
      </c>
      <c r="C41">
        <v>130</v>
      </c>
      <c r="D41" t="s">
        <v>104</v>
      </c>
      <c r="E41" t="s">
        <v>179</v>
      </c>
      <c r="F41" s="2">
        <v>1955</v>
      </c>
      <c r="G41" s="2"/>
      <c r="H41" s="1">
        <v>42045</v>
      </c>
    </row>
    <row r="42" spans="1:8" x14ac:dyDescent="0.25">
      <c r="A42" t="s">
        <v>24</v>
      </c>
      <c r="B42" t="s">
        <v>180</v>
      </c>
      <c r="C42">
        <v>140</v>
      </c>
      <c r="D42" t="s">
        <v>104</v>
      </c>
      <c r="E42" t="s">
        <v>179</v>
      </c>
      <c r="F42" s="2">
        <v>2090</v>
      </c>
      <c r="G42" s="2"/>
      <c r="H42" s="1">
        <v>40695</v>
      </c>
    </row>
    <row r="43" spans="1:8" x14ac:dyDescent="0.25">
      <c r="A43" t="s">
        <v>181</v>
      </c>
      <c r="B43" t="s">
        <v>17</v>
      </c>
      <c r="C43">
        <v>218</v>
      </c>
      <c r="D43" t="s">
        <v>104</v>
      </c>
      <c r="E43" t="s">
        <v>179</v>
      </c>
      <c r="F43" s="2">
        <v>1955</v>
      </c>
      <c r="G43" s="2"/>
      <c r="H43" s="1">
        <v>42887</v>
      </c>
    </row>
    <row r="44" spans="1:8" x14ac:dyDescent="0.25">
      <c r="A44" t="s">
        <v>39</v>
      </c>
      <c r="B44" t="s">
        <v>40</v>
      </c>
      <c r="C44">
        <v>51</v>
      </c>
      <c r="D44" t="s">
        <v>41</v>
      </c>
      <c r="E44" t="s">
        <v>41</v>
      </c>
      <c r="F44" s="2">
        <v>40801</v>
      </c>
      <c r="G44" s="2">
        <v>6500</v>
      </c>
      <c r="H44" s="1">
        <v>39052</v>
      </c>
    </row>
    <row r="45" spans="1:8" x14ac:dyDescent="0.25">
      <c r="A45" t="s">
        <v>42</v>
      </c>
      <c r="B45" t="s">
        <v>43</v>
      </c>
      <c r="C45">
        <v>114</v>
      </c>
      <c r="D45" t="s">
        <v>27</v>
      </c>
      <c r="E45" t="s">
        <v>41</v>
      </c>
      <c r="F45" s="2">
        <v>30475.48</v>
      </c>
      <c r="G45" s="2">
        <v>472.95</v>
      </c>
      <c r="H45" s="1">
        <v>39643</v>
      </c>
    </row>
    <row r="46" spans="1:8" x14ac:dyDescent="0.25">
      <c r="A46" t="s">
        <v>45</v>
      </c>
      <c r="B46" t="s">
        <v>46</v>
      </c>
      <c r="C46">
        <v>127</v>
      </c>
      <c r="D46" t="s">
        <v>47</v>
      </c>
      <c r="E46" t="s">
        <v>44</v>
      </c>
      <c r="F46" s="2">
        <v>32843.199999999997</v>
      </c>
      <c r="G46" s="2">
        <f>SUM(33790.6-F46)</f>
        <v>947.40000000000146</v>
      </c>
      <c r="H46" s="1">
        <v>40156</v>
      </c>
    </row>
    <row r="47" spans="1:8" x14ac:dyDescent="0.25">
      <c r="A47" t="s">
        <v>48</v>
      </c>
      <c r="B47" t="s">
        <v>49</v>
      </c>
      <c r="C47">
        <v>32</v>
      </c>
      <c r="D47" t="s">
        <v>47</v>
      </c>
      <c r="E47" t="s">
        <v>44</v>
      </c>
      <c r="F47" s="2">
        <v>34278.400000000001</v>
      </c>
      <c r="G47" s="2">
        <f>SUM(38868.08-F47)</f>
        <v>4589.68</v>
      </c>
      <c r="H47" s="1">
        <v>36642</v>
      </c>
    </row>
    <row r="48" spans="1:8" x14ac:dyDescent="0.25">
      <c r="A48" t="s">
        <v>48</v>
      </c>
      <c r="B48" t="s">
        <v>134</v>
      </c>
      <c r="C48">
        <v>193</v>
      </c>
      <c r="D48" t="s">
        <v>47</v>
      </c>
      <c r="E48" t="s">
        <v>44</v>
      </c>
      <c r="F48" s="2">
        <v>30680</v>
      </c>
      <c r="G48" s="2">
        <f>SUM(34410.23-F48)</f>
        <v>3730.2300000000032</v>
      </c>
      <c r="H48" s="1">
        <v>42289</v>
      </c>
    </row>
    <row r="49" spans="1:8" x14ac:dyDescent="0.25">
      <c r="A49" t="s">
        <v>153</v>
      </c>
      <c r="B49" t="s">
        <v>154</v>
      </c>
      <c r="C49">
        <v>214</v>
      </c>
      <c r="D49" t="s">
        <v>47</v>
      </c>
      <c r="E49" t="s">
        <v>44</v>
      </c>
      <c r="F49" s="2">
        <v>23400.28</v>
      </c>
      <c r="G49" s="2">
        <v>484.73</v>
      </c>
      <c r="H49" s="1">
        <v>42779</v>
      </c>
    </row>
    <row r="50" spans="1:8" x14ac:dyDescent="0.25">
      <c r="A50" t="s">
        <v>50</v>
      </c>
      <c r="B50" t="s">
        <v>51</v>
      </c>
      <c r="C50">
        <v>76</v>
      </c>
      <c r="D50" t="s">
        <v>47</v>
      </c>
      <c r="E50" t="s">
        <v>44</v>
      </c>
      <c r="F50" s="2">
        <v>33550.400000000001</v>
      </c>
      <c r="G50" s="2"/>
      <c r="H50" s="1">
        <v>38740</v>
      </c>
    </row>
    <row r="51" spans="1:8" x14ac:dyDescent="0.25">
      <c r="A51" t="s">
        <v>170</v>
      </c>
      <c r="B51" t="s">
        <v>171</v>
      </c>
      <c r="C51">
        <v>192</v>
      </c>
      <c r="D51" t="s">
        <v>172</v>
      </c>
      <c r="E51" t="s">
        <v>44</v>
      </c>
      <c r="F51" s="2">
        <v>1625</v>
      </c>
      <c r="G51" s="2"/>
      <c r="H51" s="1">
        <v>42875</v>
      </c>
    </row>
    <row r="52" spans="1:8" x14ac:dyDescent="0.25">
      <c r="A52" t="s">
        <v>173</v>
      </c>
      <c r="B52" t="s">
        <v>174</v>
      </c>
      <c r="C52">
        <v>198</v>
      </c>
      <c r="D52" t="s">
        <v>172</v>
      </c>
      <c r="E52" t="s">
        <v>44</v>
      </c>
      <c r="F52" s="2">
        <v>6227</v>
      </c>
      <c r="G52" s="2"/>
      <c r="H52" s="1">
        <v>43012</v>
      </c>
    </row>
    <row r="53" spans="1:8" x14ac:dyDescent="0.25">
      <c r="A53" t="s">
        <v>175</v>
      </c>
      <c r="B53" t="s">
        <v>60</v>
      </c>
      <c r="C53">
        <v>216</v>
      </c>
      <c r="D53" t="s">
        <v>172</v>
      </c>
      <c r="E53" t="s">
        <v>44</v>
      </c>
      <c r="F53" s="2">
        <v>4647.5</v>
      </c>
      <c r="G53" s="2"/>
      <c r="H53" s="1">
        <v>42842</v>
      </c>
    </row>
    <row r="54" spans="1:8" x14ac:dyDescent="0.25">
      <c r="A54" t="s">
        <v>176</v>
      </c>
      <c r="B54" t="s">
        <v>177</v>
      </c>
      <c r="C54">
        <v>219</v>
      </c>
      <c r="D54" t="s">
        <v>172</v>
      </c>
      <c r="E54" t="s">
        <v>44</v>
      </c>
      <c r="F54" s="2">
        <v>643.5</v>
      </c>
      <c r="G54" s="2"/>
      <c r="H54" s="1">
        <v>43041</v>
      </c>
    </row>
    <row r="55" spans="1:8" x14ac:dyDescent="0.25">
      <c r="A55" t="s">
        <v>52</v>
      </c>
      <c r="B55" t="s">
        <v>53</v>
      </c>
      <c r="C55">
        <v>1</v>
      </c>
      <c r="D55" t="s">
        <v>54</v>
      </c>
      <c r="E55" t="s">
        <v>44</v>
      </c>
      <c r="F55" s="2">
        <v>19116.5</v>
      </c>
      <c r="G55" s="2"/>
      <c r="H55" s="1">
        <v>35619</v>
      </c>
    </row>
    <row r="56" spans="1:8" x14ac:dyDescent="0.25">
      <c r="A56" t="s">
        <v>184</v>
      </c>
      <c r="B56" t="s">
        <v>185</v>
      </c>
      <c r="C56">
        <v>205</v>
      </c>
      <c r="D56" t="s">
        <v>55</v>
      </c>
      <c r="E56" t="s">
        <v>44</v>
      </c>
      <c r="F56" s="2">
        <v>5753.13</v>
      </c>
      <c r="G56" s="2"/>
      <c r="H56" s="1">
        <v>42612</v>
      </c>
    </row>
    <row r="57" spans="1:8" x14ac:dyDescent="0.25">
      <c r="A57" t="s">
        <v>56</v>
      </c>
      <c r="B57" t="s">
        <v>57</v>
      </c>
      <c r="C57">
        <v>14</v>
      </c>
      <c r="D57" t="s">
        <v>55</v>
      </c>
      <c r="E57" t="s">
        <v>44</v>
      </c>
      <c r="F57" s="2">
        <v>32843.199999999997</v>
      </c>
      <c r="G57" s="2">
        <f>SUM(34867.59-F57)</f>
        <v>2024.3899999999994</v>
      </c>
      <c r="H57" s="1">
        <v>36642</v>
      </c>
    </row>
    <row r="58" spans="1:8" x14ac:dyDescent="0.25">
      <c r="A58" t="s">
        <v>109</v>
      </c>
      <c r="B58" t="s">
        <v>110</v>
      </c>
      <c r="C58">
        <v>168</v>
      </c>
      <c r="D58" t="s">
        <v>55</v>
      </c>
      <c r="E58" t="s">
        <v>44</v>
      </c>
      <c r="F58" s="2">
        <v>31387.200000000001</v>
      </c>
      <c r="G58" s="2">
        <f>SUM(33285.22-F58)</f>
        <v>1898.0200000000004</v>
      </c>
      <c r="H58" s="1">
        <v>41526</v>
      </c>
    </row>
    <row r="59" spans="1:8" x14ac:dyDescent="0.25">
      <c r="A59" t="s">
        <v>126</v>
      </c>
      <c r="B59" t="s">
        <v>127</v>
      </c>
      <c r="C59">
        <v>179</v>
      </c>
      <c r="D59" t="s">
        <v>55</v>
      </c>
      <c r="E59" t="s">
        <v>44</v>
      </c>
      <c r="F59" s="2">
        <v>31387.200000000001</v>
      </c>
      <c r="G59" s="2">
        <f>SUM(33984.58-F59)</f>
        <v>2597.380000000001</v>
      </c>
      <c r="H59" s="1">
        <v>41946</v>
      </c>
    </row>
    <row r="60" spans="1:8" x14ac:dyDescent="0.25">
      <c r="A60" t="s">
        <v>195</v>
      </c>
      <c r="B60" t="s">
        <v>65</v>
      </c>
      <c r="C60">
        <v>53</v>
      </c>
      <c r="D60" t="s">
        <v>26</v>
      </c>
      <c r="E60" t="s">
        <v>44</v>
      </c>
      <c r="F60" s="2">
        <v>21285.88</v>
      </c>
      <c r="G60" s="2">
        <v>296.64</v>
      </c>
      <c r="H60" s="1">
        <v>42834</v>
      </c>
    </row>
    <row r="61" spans="1:8" x14ac:dyDescent="0.25">
      <c r="A61" t="s">
        <v>58</v>
      </c>
      <c r="B61" t="s">
        <v>59</v>
      </c>
      <c r="C61">
        <v>26</v>
      </c>
      <c r="D61" t="s">
        <v>26</v>
      </c>
      <c r="E61" t="s">
        <v>44</v>
      </c>
      <c r="F61" s="2">
        <v>42203.199999999997</v>
      </c>
      <c r="G61" s="2">
        <f>SUM(42990.16-F61)</f>
        <v>786.9600000000064</v>
      </c>
      <c r="H61" s="1">
        <v>38390</v>
      </c>
    </row>
    <row r="62" spans="1:8" x14ac:dyDescent="0.25">
      <c r="A62" t="s">
        <v>61</v>
      </c>
      <c r="B62" t="s">
        <v>62</v>
      </c>
      <c r="C62">
        <v>52</v>
      </c>
      <c r="D62" t="s">
        <v>63</v>
      </c>
      <c r="E62" t="s">
        <v>44</v>
      </c>
      <c r="F62" s="2">
        <v>33467.199999999997</v>
      </c>
      <c r="G62" s="2">
        <v>470.69</v>
      </c>
      <c r="H62" s="1">
        <v>36171</v>
      </c>
    </row>
    <row r="63" spans="1:8" x14ac:dyDescent="0.25">
      <c r="A63" t="s">
        <v>64</v>
      </c>
      <c r="B63" t="s">
        <v>65</v>
      </c>
      <c r="C63">
        <v>11</v>
      </c>
      <c r="D63" t="s">
        <v>26</v>
      </c>
      <c r="E63" t="s">
        <v>44</v>
      </c>
      <c r="F63" s="2">
        <v>46571.199999999997</v>
      </c>
      <c r="G63" s="2">
        <f>SUM(50780.6-F63)</f>
        <v>4209.4000000000015</v>
      </c>
      <c r="H63" s="1">
        <v>35108</v>
      </c>
    </row>
    <row r="64" spans="1:8" x14ac:dyDescent="0.25">
      <c r="A64" t="s">
        <v>66</v>
      </c>
      <c r="B64" t="s">
        <v>6</v>
      </c>
      <c r="C64">
        <v>10</v>
      </c>
      <c r="D64" t="s">
        <v>124</v>
      </c>
      <c r="E64" t="s">
        <v>44</v>
      </c>
      <c r="F64" s="2">
        <v>124.96</v>
      </c>
      <c r="G64" s="2"/>
      <c r="H64" s="1">
        <v>36150</v>
      </c>
    </row>
    <row r="65" spans="1:8" x14ac:dyDescent="0.25">
      <c r="A65" t="s">
        <v>128</v>
      </c>
      <c r="B65" t="s">
        <v>129</v>
      </c>
      <c r="C65">
        <v>107</v>
      </c>
      <c r="D65" t="s">
        <v>123</v>
      </c>
      <c r="E65" t="s">
        <v>44</v>
      </c>
      <c r="F65" s="2">
        <v>5355</v>
      </c>
      <c r="G65" s="2"/>
      <c r="H65" s="1">
        <v>41912</v>
      </c>
    </row>
    <row r="66" spans="1:8" x14ac:dyDescent="0.25">
      <c r="A66" t="s">
        <v>67</v>
      </c>
      <c r="B66" t="s">
        <v>68</v>
      </c>
      <c r="C66">
        <v>45</v>
      </c>
      <c r="D66" t="s">
        <v>69</v>
      </c>
      <c r="E66" t="s">
        <v>44</v>
      </c>
      <c r="F66" s="2">
        <v>52589</v>
      </c>
      <c r="G66" s="2">
        <v>6500</v>
      </c>
      <c r="H66" s="1">
        <v>36130</v>
      </c>
    </row>
    <row r="67" spans="1:8" x14ac:dyDescent="0.25">
      <c r="A67" t="s">
        <v>70</v>
      </c>
      <c r="B67" t="s">
        <v>71</v>
      </c>
      <c r="C67">
        <v>90</v>
      </c>
      <c r="D67" t="s">
        <v>26</v>
      </c>
      <c r="E67" t="s">
        <v>44</v>
      </c>
      <c r="F67" s="2">
        <v>42203.199999999997</v>
      </c>
      <c r="G67" s="2">
        <f>SUM(46356.7-F67)</f>
        <v>4153.5</v>
      </c>
      <c r="H67" s="1">
        <v>37208</v>
      </c>
    </row>
    <row r="68" spans="1:8" x14ac:dyDescent="0.25">
      <c r="A68" t="s">
        <v>72</v>
      </c>
      <c r="B68" t="s">
        <v>73</v>
      </c>
      <c r="C68">
        <v>68</v>
      </c>
      <c r="D68" t="s">
        <v>124</v>
      </c>
      <c r="E68" t="s">
        <v>44</v>
      </c>
      <c r="F68" s="2">
        <v>6571.86</v>
      </c>
      <c r="G68" s="2"/>
      <c r="H68" s="1">
        <v>30814</v>
      </c>
    </row>
    <row r="69" spans="1:8" x14ac:dyDescent="0.25">
      <c r="A69" t="s">
        <v>157</v>
      </c>
      <c r="B69" t="s">
        <v>17</v>
      </c>
      <c r="C69">
        <v>200</v>
      </c>
      <c r="D69" t="s">
        <v>55</v>
      </c>
      <c r="E69" t="s">
        <v>44</v>
      </c>
      <c r="F69" s="2">
        <v>28516.799999999999</v>
      </c>
      <c r="G69" s="2">
        <f>SUM(30213.43-F69)</f>
        <v>1696.630000000001</v>
      </c>
      <c r="H69" s="1">
        <v>42506</v>
      </c>
    </row>
    <row r="70" spans="1:8" x14ac:dyDescent="0.25">
      <c r="A70" t="s">
        <v>74</v>
      </c>
      <c r="B70" t="s">
        <v>28</v>
      </c>
      <c r="C70">
        <v>164</v>
      </c>
      <c r="D70" t="s">
        <v>124</v>
      </c>
      <c r="E70" t="s">
        <v>44</v>
      </c>
      <c r="F70" s="2">
        <v>2890.01</v>
      </c>
      <c r="G70" s="2"/>
      <c r="H70" s="1">
        <v>41407</v>
      </c>
    </row>
    <row r="71" spans="1:8" x14ac:dyDescent="0.25">
      <c r="A71" t="s">
        <v>75</v>
      </c>
      <c r="B71" t="s">
        <v>19</v>
      </c>
      <c r="C71">
        <v>72</v>
      </c>
      <c r="D71" t="s">
        <v>26</v>
      </c>
      <c r="E71" t="s">
        <v>44</v>
      </c>
      <c r="F71" s="2">
        <v>43638.400000000001</v>
      </c>
      <c r="G71" s="2">
        <f>SUM(56481.82-F71)</f>
        <v>12843.419999999998</v>
      </c>
      <c r="H71" s="1">
        <v>36976</v>
      </c>
    </row>
    <row r="72" spans="1:8" x14ac:dyDescent="0.25">
      <c r="A72" t="s">
        <v>76</v>
      </c>
      <c r="B72" t="s">
        <v>77</v>
      </c>
      <c r="C72">
        <v>28</v>
      </c>
      <c r="D72" t="s">
        <v>26</v>
      </c>
      <c r="E72" t="s">
        <v>44</v>
      </c>
      <c r="F72" s="2">
        <v>42203.199999999997</v>
      </c>
      <c r="G72" s="2">
        <f>SUM(43659.75-F72)</f>
        <v>1456.5500000000029</v>
      </c>
      <c r="H72" s="1">
        <v>37663</v>
      </c>
    </row>
    <row r="73" spans="1:8" x14ac:dyDescent="0.25">
      <c r="A73" t="s">
        <v>78</v>
      </c>
      <c r="B73" t="s">
        <v>79</v>
      </c>
      <c r="C73">
        <v>57</v>
      </c>
      <c r="D73" t="s">
        <v>123</v>
      </c>
      <c r="E73" t="s">
        <v>44</v>
      </c>
      <c r="F73" s="2">
        <v>4770</v>
      </c>
      <c r="G73" s="2"/>
      <c r="H73" s="1">
        <v>39829</v>
      </c>
    </row>
    <row r="74" spans="1:8" x14ac:dyDescent="0.25">
      <c r="A74" t="s">
        <v>81</v>
      </c>
      <c r="B74" t="s">
        <v>6</v>
      </c>
      <c r="C74">
        <v>9</v>
      </c>
      <c r="D74" t="s">
        <v>63</v>
      </c>
      <c r="E74" t="s">
        <v>80</v>
      </c>
      <c r="F74" s="2">
        <v>32107</v>
      </c>
      <c r="G74" s="2"/>
      <c r="H74" s="1">
        <v>25443</v>
      </c>
    </row>
    <row r="75" spans="1:8" x14ac:dyDescent="0.25">
      <c r="A75" t="s">
        <v>45</v>
      </c>
      <c r="B75" t="s">
        <v>135</v>
      </c>
      <c r="C75">
        <v>188</v>
      </c>
      <c r="D75" t="s">
        <v>105</v>
      </c>
      <c r="E75" t="s">
        <v>80</v>
      </c>
      <c r="F75" s="2">
        <v>29868.799999999999</v>
      </c>
      <c r="G75" s="2">
        <f>SUM(30439.61-F75)</f>
        <v>570.81000000000131</v>
      </c>
      <c r="H75" s="1">
        <v>42198</v>
      </c>
    </row>
    <row r="76" spans="1:8" x14ac:dyDescent="0.25">
      <c r="A76" t="s">
        <v>155</v>
      </c>
      <c r="B76" t="s">
        <v>156</v>
      </c>
      <c r="C76">
        <v>208</v>
      </c>
      <c r="D76" t="s">
        <v>105</v>
      </c>
      <c r="E76" t="s">
        <v>80</v>
      </c>
      <c r="F76" s="2">
        <v>36000</v>
      </c>
      <c r="G76" s="2">
        <f>SUM(36472.5-F76)</f>
        <v>472.5</v>
      </c>
      <c r="H76" s="1">
        <v>42709</v>
      </c>
    </row>
    <row r="77" spans="1:8" x14ac:dyDescent="0.25">
      <c r="A77" t="s">
        <v>7</v>
      </c>
      <c r="B77" t="s">
        <v>8</v>
      </c>
      <c r="C77">
        <v>165</v>
      </c>
      <c r="D77" t="s">
        <v>105</v>
      </c>
      <c r="E77" t="s">
        <v>80</v>
      </c>
      <c r="F77" s="2">
        <v>30264</v>
      </c>
      <c r="G77" s="2">
        <f>SUM(46741.9-15965-F77)</f>
        <v>512.90000000000146</v>
      </c>
      <c r="H77" s="1">
        <v>41872</v>
      </c>
    </row>
    <row r="78" spans="1:8" x14ac:dyDescent="0.25">
      <c r="A78" t="s">
        <v>82</v>
      </c>
      <c r="B78" t="s">
        <v>83</v>
      </c>
      <c r="C78">
        <v>19</v>
      </c>
      <c r="D78" t="s">
        <v>105</v>
      </c>
      <c r="E78" t="s">
        <v>80</v>
      </c>
      <c r="F78" s="2">
        <v>34299.199999999997</v>
      </c>
      <c r="G78" s="2">
        <f>SUM(34781.55-F78)</f>
        <v>482.35000000000582</v>
      </c>
      <c r="H78" s="1">
        <v>36774</v>
      </c>
    </row>
    <row r="79" spans="1:8" x14ac:dyDescent="0.25">
      <c r="A79" t="s">
        <v>82</v>
      </c>
      <c r="B79" t="s">
        <v>194</v>
      </c>
      <c r="C79">
        <v>19</v>
      </c>
      <c r="D79" t="s">
        <v>105</v>
      </c>
      <c r="E79" t="s">
        <v>80</v>
      </c>
      <c r="F79" s="2">
        <v>8997</v>
      </c>
      <c r="G79" s="2"/>
      <c r="H79" s="1">
        <v>42158</v>
      </c>
    </row>
    <row r="80" spans="1:8" x14ac:dyDescent="0.25">
      <c r="A80" t="s">
        <v>84</v>
      </c>
      <c r="B80" t="s">
        <v>85</v>
      </c>
      <c r="C80">
        <v>23</v>
      </c>
      <c r="D80" t="s">
        <v>125</v>
      </c>
      <c r="E80" t="s">
        <v>80</v>
      </c>
      <c r="F80" s="2">
        <v>1455</v>
      </c>
      <c r="G80" s="2"/>
      <c r="H80" s="1">
        <v>27421</v>
      </c>
    </row>
    <row r="81" spans="1:8" x14ac:dyDescent="0.25">
      <c r="A81" t="s">
        <v>76</v>
      </c>
      <c r="B81" t="s">
        <v>59</v>
      </c>
      <c r="C81">
        <v>7</v>
      </c>
      <c r="D81" t="s">
        <v>105</v>
      </c>
      <c r="E81" t="s">
        <v>80</v>
      </c>
      <c r="F81" s="2">
        <v>2817.6</v>
      </c>
      <c r="G81" s="2"/>
      <c r="H81" s="1">
        <v>34568</v>
      </c>
    </row>
    <row r="82" spans="1:8" x14ac:dyDescent="0.25">
      <c r="A82" t="s">
        <v>86</v>
      </c>
      <c r="B82" t="s">
        <v>87</v>
      </c>
      <c r="C82">
        <v>46</v>
      </c>
      <c r="D82" t="s">
        <v>88</v>
      </c>
      <c r="E82" t="s">
        <v>80</v>
      </c>
      <c r="F82" s="2">
        <v>71086.179999999993</v>
      </c>
      <c r="G82" s="2"/>
      <c r="H82" s="1">
        <v>37592</v>
      </c>
    </row>
    <row r="83" spans="1:8" x14ac:dyDescent="0.25">
      <c r="A83" t="s">
        <v>89</v>
      </c>
      <c r="B83" t="s">
        <v>90</v>
      </c>
      <c r="C83">
        <v>152</v>
      </c>
      <c r="D83" t="s">
        <v>92</v>
      </c>
      <c r="E83" t="s">
        <v>91</v>
      </c>
      <c r="F83" s="2">
        <v>33963.800000000003</v>
      </c>
      <c r="G83" s="2"/>
      <c r="H83" s="1">
        <v>41156</v>
      </c>
    </row>
    <row r="84" spans="1:8" x14ac:dyDescent="0.25">
      <c r="A84" t="s">
        <v>93</v>
      </c>
      <c r="B84" t="s">
        <v>94</v>
      </c>
      <c r="C84">
        <v>132</v>
      </c>
      <c r="D84" t="s">
        <v>95</v>
      </c>
      <c r="E84" t="s">
        <v>91</v>
      </c>
      <c r="F84" s="2">
        <v>43243.199999999997</v>
      </c>
      <c r="G84" s="2"/>
      <c r="H84" s="1">
        <v>40455</v>
      </c>
    </row>
    <row r="85" spans="1:8" x14ac:dyDescent="0.25">
      <c r="A85" t="s">
        <v>52</v>
      </c>
      <c r="B85" t="s">
        <v>96</v>
      </c>
      <c r="C85">
        <v>116</v>
      </c>
      <c r="D85" t="s">
        <v>97</v>
      </c>
      <c r="E85" t="s">
        <v>91</v>
      </c>
      <c r="F85" s="2">
        <v>34894.080000000002</v>
      </c>
      <c r="G85" s="2"/>
      <c r="H85" s="1">
        <v>39720</v>
      </c>
    </row>
    <row r="86" spans="1:8" x14ac:dyDescent="0.25">
      <c r="A86" t="s">
        <v>98</v>
      </c>
      <c r="B86" t="s">
        <v>99</v>
      </c>
      <c r="C86">
        <v>63</v>
      </c>
      <c r="D86" t="s">
        <v>100</v>
      </c>
      <c r="E86" t="s">
        <v>91</v>
      </c>
      <c r="F86" s="2">
        <v>36635.040000000001</v>
      </c>
      <c r="G86" s="2"/>
      <c r="H86" s="1">
        <v>36780</v>
      </c>
    </row>
    <row r="87" spans="1:8" x14ac:dyDescent="0.25">
      <c r="A87" t="s">
        <v>101</v>
      </c>
      <c r="B87" t="s">
        <v>38</v>
      </c>
      <c r="C87">
        <v>151</v>
      </c>
      <c r="D87" t="s">
        <v>63</v>
      </c>
      <c r="E87" t="s">
        <v>91</v>
      </c>
      <c r="F87" s="2">
        <v>21209.759999999998</v>
      </c>
      <c r="G87" s="2"/>
      <c r="H87" s="1">
        <v>41078</v>
      </c>
    </row>
    <row r="88" spans="1:8" x14ac:dyDescent="0.25">
      <c r="A88" t="s">
        <v>13</v>
      </c>
      <c r="B88" t="s">
        <v>111</v>
      </c>
      <c r="C88">
        <v>121</v>
      </c>
      <c r="D88" t="s">
        <v>103</v>
      </c>
      <c r="E88" t="s">
        <v>91</v>
      </c>
      <c r="F88" s="2">
        <v>28288</v>
      </c>
      <c r="G88" s="2"/>
      <c r="H88" s="1">
        <v>41505</v>
      </c>
    </row>
    <row r="89" spans="1:8" x14ac:dyDescent="0.25">
      <c r="A89" t="s">
        <v>39</v>
      </c>
      <c r="B89" t="s">
        <v>102</v>
      </c>
      <c r="C89">
        <v>162</v>
      </c>
      <c r="D89" t="s">
        <v>103</v>
      </c>
      <c r="E89" t="s">
        <v>91</v>
      </c>
      <c r="F89" s="2">
        <v>28288</v>
      </c>
      <c r="G89" s="2"/>
      <c r="H89" s="1">
        <v>41386</v>
      </c>
    </row>
    <row r="92" spans="1:8" x14ac:dyDescent="0.25">
      <c r="F92" s="2"/>
      <c r="G92" s="2"/>
      <c r="H92" s="2"/>
    </row>
  </sheetData>
  <printOptions gridLines="1"/>
  <pageMargins left="0.7" right="0.7" top="0.75" bottom="0.25" header="0.3" footer="0.3"/>
  <pageSetup orientation="landscape" r:id="rId1"/>
  <headerFooter>
    <oddHeader xml:space="preserve">&amp;CCumberland County Illinois
Employee Annual Salary  FY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bhoward</dc:creator>
  <cp:lastModifiedBy>Bev Howard</cp:lastModifiedBy>
  <cp:lastPrinted>2018-04-16T18:32:15Z</cp:lastPrinted>
  <dcterms:created xsi:type="dcterms:W3CDTF">2013-07-01T13:50:58Z</dcterms:created>
  <dcterms:modified xsi:type="dcterms:W3CDTF">2018-04-16T19:26:56Z</dcterms:modified>
</cp:coreProperties>
</file>