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Earnings Taken Report" sheetId="1" r:id="rId1"/>
  </sheets>
  <definedNames/>
  <calcPr fullCalcOnLoad="1"/>
</workbook>
</file>

<file path=xl/sharedStrings.xml><?xml version="1.0" encoding="utf-8"?>
<sst xmlns="http://schemas.openxmlformats.org/spreadsheetml/2006/main" count="1944" uniqueCount="210">
  <si>
    <t>Department: 0000 - WATER</t>
  </si>
  <si>
    <t>Level 2: 1 - 1</t>
  </si>
  <si>
    <t>D ANGELO, ANTHONY V.</t>
  </si>
  <si>
    <t>1008</t>
  </si>
  <si>
    <t>Code</t>
  </si>
  <si>
    <t>Description</t>
  </si>
  <si>
    <t>Type</t>
  </si>
  <si>
    <t>Hours</t>
  </si>
  <si>
    <t>Amount</t>
  </si>
  <si>
    <t>BONUS</t>
  </si>
  <si>
    <t>FLTHL</t>
  </si>
  <si>
    <t>FLOATING HOLIDAY</t>
  </si>
  <si>
    <t>FUNER</t>
  </si>
  <si>
    <t>FUNERAL</t>
  </si>
  <si>
    <t>HOL</t>
  </si>
  <si>
    <t>HOLIDAY</t>
  </si>
  <si>
    <t>OT</t>
  </si>
  <si>
    <t>OVERTIME</t>
  </si>
  <si>
    <t>PERS</t>
  </si>
  <si>
    <t>PERSONAL</t>
  </si>
  <si>
    <t>REG</t>
  </si>
  <si>
    <t>REGULAR</t>
  </si>
  <si>
    <t>Reg</t>
  </si>
  <si>
    <t>VAC</t>
  </si>
  <si>
    <t>VACATION</t>
  </si>
  <si>
    <t>Totals</t>
  </si>
  <si>
    <t xml:space="preserve">PULLARO, PHILLIP </t>
  </si>
  <si>
    <t>1062</t>
  </si>
  <si>
    <t>SICK</t>
  </si>
  <si>
    <t xml:space="preserve">SHELDON-GUNNING, DONNA </t>
  </si>
  <si>
    <t>1122</t>
  </si>
  <si>
    <t>WARD, CRAIG W.</t>
  </si>
  <si>
    <t>412</t>
  </si>
  <si>
    <t>ADMIN</t>
  </si>
  <si>
    <t>ADMIN LEAVE</t>
  </si>
  <si>
    <t>Totals for Level 2: 1 - 1</t>
  </si>
  <si>
    <t>Employees</t>
  </si>
  <si>
    <t>Totals for Department: 0000 - WATER</t>
  </si>
  <si>
    <t>Department: 0001 - EXECUTIVE ADMINISTRATION</t>
  </si>
  <si>
    <t>COGLIANESE, JANICE J.</t>
  </si>
  <si>
    <t>162</t>
  </si>
  <si>
    <t>COMP</t>
  </si>
  <si>
    <t>COMP HRS</t>
  </si>
  <si>
    <t>SICKF</t>
  </si>
  <si>
    <t>SICK-FAMILY</t>
  </si>
  <si>
    <t>DOWNER, CHERYL L.</t>
  </si>
  <si>
    <t>1038</t>
  </si>
  <si>
    <t>ESPOSITO, PAUL M.</t>
  </si>
  <si>
    <t>1101</t>
  </si>
  <si>
    <t>GRECO, DENNIS M.</t>
  </si>
  <si>
    <t>1019</t>
  </si>
  <si>
    <t>MARRERO, AMY L.</t>
  </si>
  <si>
    <t>157</t>
  </si>
  <si>
    <t>PRZYCHODNI, ROBERT W.</t>
  </si>
  <si>
    <t>1105</t>
  </si>
  <si>
    <t>RAGUCCI, TONY R.</t>
  </si>
  <si>
    <t>224</t>
  </si>
  <si>
    <t>SARALLO, MICHAEL A.</t>
  </si>
  <si>
    <t>115</t>
  </si>
  <si>
    <t>SHADLEY, MICHAEL T.</t>
  </si>
  <si>
    <t>1083</t>
  </si>
  <si>
    <t>SWARTZ, DAVID W.</t>
  </si>
  <si>
    <t>1115</t>
  </si>
  <si>
    <t>THOMAS, DORRIS G.</t>
  </si>
  <si>
    <t>1004</t>
  </si>
  <si>
    <t xml:space="preserve">VLACH, FRANK </t>
  </si>
  <si>
    <t>1033</t>
  </si>
  <si>
    <t>Totals for Department: 0001 - EXECUTIVE ADMINISTRATION</t>
  </si>
  <si>
    <t>Department: 0002 - POLICE DEPARTMENT</t>
  </si>
  <si>
    <t>Level 2: 2A - ADMINISTRATION</t>
  </si>
  <si>
    <t>BUSSE, TORY N.</t>
  </si>
  <si>
    <t>1138</t>
  </si>
  <si>
    <t xml:space="preserve">CALVELLO, CASEY </t>
  </si>
  <si>
    <t>1107</t>
  </si>
  <si>
    <t>CARUSO, JACQUELINE M.</t>
  </si>
  <si>
    <t>1121</t>
  </si>
  <si>
    <t>DAVILO, KANDICE M.</t>
  </si>
  <si>
    <t>1050</t>
  </si>
  <si>
    <t>DAVIS, JULIE K.</t>
  </si>
  <si>
    <t>1116</t>
  </si>
  <si>
    <t>DEL PRINCIPE, SANDRA M.</t>
  </si>
  <si>
    <t>207</t>
  </si>
  <si>
    <t xml:space="preserve">FUENTES, MARIBEL </t>
  </si>
  <si>
    <t>1126</t>
  </si>
  <si>
    <t xml:space="preserve">GONZALEZ, ZORAIDA </t>
  </si>
  <si>
    <t>1046</t>
  </si>
  <si>
    <t xml:space="preserve">KAPPOS, STAVROULA </t>
  </si>
  <si>
    <t>1128</t>
  </si>
  <si>
    <t xml:space="preserve">MILAS, CALVIN </t>
  </si>
  <si>
    <t>1130</t>
  </si>
  <si>
    <t>MIRKES, KARL A.</t>
  </si>
  <si>
    <t>1026</t>
  </si>
  <si>
    <t>PALOMO, MIGUEL A.</t>
  </si>
  <si>
    <t>1100</t>
  </si>
  <si>
    <t xml:space="preserve">SALLOUM, NICHOLAS </t>
  </si>
  <si>
    <t>1133</t>
  </si>
  <si>
    <t>Totals for Level 2: 2A - ADMINISTRATION</t>
  </si>
  <si>
    <t>Level 2: 2B - SERGEANTS</t>
  </si>
  <si>
    <t>BASTIANONI, ADAM G.</t>
  </si>
  <si>
    <t>178</t>
  </si>
  <si>
    <t>HYLTON, MICHAEL G.</t>
  </si>
  <si>
    <t>1028</t>
  </si>
  <si>
    <t>MILAS, MARTIN H.</t>
  </si>
  <si>
    <t>221</t>
  </si>
  <si>
    <t>Totals for Level 2: 2B - SERGEANTS</t>
  </si>
  <si>
    <t>Level 2: 2C - PATROL OFFICERS</t>
  </si>
  <si>
    <t>BRYANT, JEFFREY A.</t>
  </si>
  <si>
    <t>1009</t>
  </si>
  <si>
    <t>COPP, WILLIAM C.</t>
  </si>
  <si>
    <t>1109</t>
  </si>
  <si>
    <t>FIORENTINO, JOSEPH G.</t>
  </si>
  <si>
    <t>230</t>
  </si>
  <si>
    <t>OIC $</t>
  </si>
  <si>
    <t>JOHNSON, VICTORIA G.</t>
  </si>
  <si>
    <t>1060</t>
  </si>
  <si>
    <t>LEDENBACH, TIMOTHY D.</t>
  </si>
  <si>
    <t>1049</t>
  </si>
  <si>
    <t xml:space="preserve">LEKKI, PRZEMYSLAW </t>
  </si>
  <si>
    <t>1064</t>
  </si>
  <si>
    <t>MASTRINO, TERRENCE M.</t>
  </si>
  <si>
    <t>1055</t>
  </si>
  <si>
    <t>MELLENS, MATTHEW J.</t>
  </si>
  <si>
    <t>1054</t>
  </si>
  <si>
    <t>O'ROURKE, LOUIS F.</t>
  </si>
  <si>
    <t>1029</t>
  </si>
  <si>
    <t>PLUMTREE, CLAYTON T.</t>
  </si>
  <si>
    <t>1065</t>
  </si>
  <si>
    <t>SLUZEWICZ, JASON M.</t>
  </si>
  <si>
    <t>1098</t>
  </si>
  <si>
    <t>TOMOPOULOS, THOMAS C.</t>
  </si>
  <si>
    <t>1110</t>
  </si>
  <si>
    <t>WAGNER, BRIAN J.</t>
  </si>
  <si>
    <t>1125</t>
  </si>
  <si>
    <t>Totals for Level 2: 2C - PATROL OFFICERS</t>
  </si>
  <si>
    <t>Level 2: 2D - INVESTIGATIONS</t>
  </si>
  <si>
    <t>CLARK, DAVID R.</t>
  </si>
  <si>
    <t>1041</t>
  </si>
  <si>
    <t>DEMARIO, NICOLE M.</t>
  </si>
  <si>
    <t>1032</t>
  </si>
  <si>
    <t>Totals for Level 2: 2D - INVESTIGATIONS</t>
  </si>
  <si>
    <t>Totals for Department: 0002 - POLICE DEPARTMENT</t>
  </si>
  <si>
    <t>Department: 0003 - BUILDING &amp; ZONING</t>
  </si>
  <si>
    <t>Level 2: 3A - BUILDING &amp; ZONING</t>
  </si>
  <si>
    <t>BOSSLE, MICHELLE M.</t>
  </si>
  <si>
    <t>1129</t>
  </si>
  <si>
    <t>COLLINS, MARK R.</t>
  </si>
  <si>
    <t>201</t>
  </si>
  <si>
    <t xml:space="preserve">DE BOK, KAREN </t>
  </si>
  <si>
    <t>1051</t>
  </si>
  <si>
    <t xml:space="preserve">DRAGAN, MIHAELA </t>
  </si>
  <si>
    <t>301</t>
  </si>
  <si>
    <t xml:space="preserve">LOZANO, ADDY </t>
  </si>
  <si>
    <t>1117</t>
  </si>
  <si>
    <t>Totals for Level 2: 3A - BUILDING &amp; ZONING</t>
  </si>
  <si>
    <t>Level 2: 3B - INSPECTORS/COMMISSION</t>
  </si>
  <si>
    <t>CARDENAS, JOSE A.</t>
  </si>
  <si>
    <t>1124</t>
  </si>
  <si>
    <t>CASLIN, LUKE S.</t>
  </si>
  <si>
    <t>1137</t>
  </si>
  <si>
    <t xml:space="preserve">DONOVAL, JAN </t>
  </si>
  <si>
    <t>174</t>
  </si>
  <si>
    <t xml:space="preserve">JACKSON, DOUGLAS </t>
  </si>
  <si>
    <t>1127</t>
  </si>
  <si>
    <t>NOBLE, ARNULFO A.</t>
  </si>
  <si>
    <t>1091</t>
  </si>
  <si>
    <t>SCHNEIDER, STEVE R.</t>
  </si>
  <si>
    <t>1094</t>
  </si>
  <si>
    <t>SMURAWSKI, PAUL A.</t>
  </si>
  <si>
    <t>1113</t>
  </si>
  <si>
    <t>VENTURA, ANN C.</t>
  </si>
  <si>
    <t>1106</t>
  </si>
  <si>
    <t xml:space="preserve">WALBERG, PEGGY </t>
  </si>
  <si>
    <t>1139</t>
  </si>
  <si>
    <t>Totals for Level 2: 3B - INSPECTORS/COMMISSION</t>
  </si>
  <si>
    <t>Totals for Department: 0003 - BUILDING &amp; ZONING</t>
  </si>
  <si>
    <t>Department: 0004 - STREETS</t>
  </si>
  <si>
    <t xml:space="preserve">BURGARD, NATHAN </t>
  </si>
  <si>
    <t>1140</t>
  </si>
  <si>
    <t xml:space="preserve">PRIEST, BENJAMIN </t>
  </si>
  <si>
    <t>1017</t>
  </si>
  <si>
    <t xml:space="preserve">RAGUCCI, JOSEPH </t>
  </si>
  <si>
    <t>1131</t>
  </si>
  <si>
    <t>SARALLO, ANDREW R.</t>
  </si>
  <si>
    <t>402</t>
  </si>
  <si>
    <t>THALMANN, WALTER J.</t>
  </si>
  <si>
    <t>404</t>
  </si>
  <si>
    <t>Totals for Department: 0004 - STREETS</t>
  </si>
  <si>
    <t>Department: 0010 - POLICE COMMISSION</t>
  </si>
  <si>
    <t>BROWN, BRIAN G.</t>
  </si>
  <si>
    <t>1085</t>
  </si>
  <si>
    <t>HAJDUK, NADIA M.</t>
  </si>
  <si>
    <t>1123</t>
  </si>
  <si>
    <t xml:space="preserve">SHANAHAN, ROBERT </t>
  </si>
  <si>
    <t>1001</t>
  </si>
  <si>
    <t>VALLE, JOHN W.</t>
  </si>
  <si>
    <t>1114</t>
  </si>
  <si>
    <t>Totals for Department: 0010 - POLICE COMMISSION</t>
  </si>
  <si>
    <t>Department: 0011 - FINANCE</t>
  </si>
  <si>
    <t xml:space="preserve">HAUG, JENNIFER </t>
  </si>
  <si>
    <t>1132</t>
  </si>
  <si>
    <t>Totals for Department: 0011 - FINANCE</t>
  </si>
  <si>
    <t>Department: 0014 - TRAFFIC LIGHT ENFORCEMENT</t>
  </si>
  <si>
    <t>BRUNO, RICHARD L.</t>
  </si>
  <si>
    <t>1134</t>
  </si>
  <si>
    <t>KLEINOW, JAMES E.</t>
  </si>
  <si>
    <t>1136</t>
  </si>
  <si>
    <t>NAPOLI, JOSEPH T.</t>
  </si>
  <si>
    <t>1135</t>
  </si>
  <si>
    <t>Totals for Department: 0014 - TRAFFIC LIGHT ENFORCEMENT</t>
  </si>
  <si>
    <t>Company Totals for  (1120)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</si>
</sst>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0;\-#,##0.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171" fontId="4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171" fontId="2" fillId="0" borderId="11" xfId="0" applyNumberFormat="1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029"/>
  <sheetViews>
    <sheetView showGridLines="0" tabSelected="1" zoomScalePageLayoutView="0" workbookViewId="0" topLeftCell="A1">
      <selection activeCell="AE3" sqref="AE3"/>
    </sheetView>
  </sheetViews>
  <sheetFormatPr defaultColWidth="9.140625" defaultRowHeight="12.75"/>
  <cols>
    <col min="1" max="1" width="1.7109375" style="0" customWidth="1"/>
    <col min="2" max="2" width="5.421875" style="0" customWidth="1"/>
    <col min="3" max="3" width="0" style="0" hidden="1" customWidth="1"/>
    <col min="4" max="4" width="0.42578125" style="0" customWidth="1"/>
    <col min="5" max="5" width="10.7109375" style="0" customWidth="1"/>
    <col min="6" max="6" width="0" style="0" hidden="1" customWidth="1"/>
    <col min="7" max="7" width="2.28125" style="0" customWidth="1"/>
    <col min="8" max="8" width="4.28125" style="0" customWidth="1"/>
    <col min="9" max="9" width="6.421875" style="0" customWidth="1"/>
    <col min="10" max="10" width="12.57421875" style="0" customWidth="1"/>
    <col min="11" max="11" width="0" style="0" hidden="1" customWidth="1"/>
    <col min="12" max="12" width="6.00390625" style="0" customWidth="1"/>
    <col min="13" max="13" width="0.9921875" style="0" customWidth="1"/>
    <col min="14" max="14" width="1.7109375" style="0" customWidth="1"/>
    <col min="15" max="15" width="3.7109375" style="0" customWidth="1"/>
    <col min="16" max="16" width="0" style="0" hidden="1" customWidth="1"/>
    <col min="17" max="17" width="0.42578125" style="0" customWidth="1"/>
    <col min="18" max="18" width="9.00390625" style="0" customWidth="1"/>
    <col min="19" max="19" width="3.00390625" style="0" customWidth="1"/>
    <col min="20" max="21" width="0.13671875" style="0" customWidth="1"/>
    <col min="22" max="22" width="11.00390625" style="0" customWidth="1"/>
    <col min="23" max="23" width="7.7109375" style="0" customWidth="1"/>
    <col min="24" max="24" width="0.13671875" style="0" customWidth="1"/>
    <col min="25" max="25" width="0" style="0" hidden="1" customWidth="1"/>
    <col min="26" max="26" width="0.85546875" style="0" customWidth="1"/>
    <col min="27" max="27" width="10.7109375" style="0" customWidth="1"/>
    <col min="28" max="28" width="5.28125" style="0" customWidth="1"/>
    <col min="29" max="30" width="1.7109375" style="0" customWidth="1"/>
    <col min="31" max="31" width="12.8515625" style="0" bestFit="1" customWidth="1"/>
    <col min="32" max="32" width="9.28125" style="0" bestFit="1" customWidth="1"/>
  </cols>
  <sheetData>
    <row r="1" ht="18" customHeight="1"/>
    <row r="2" spans="1:29" ht="12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2.75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12.75">
      <c r="A4" s="11"/>
      <c r="B4" s="12"/>
      <c r="C4" s="11"/>
      <c r="D4" s="12"/>
      <c r="E4" s="12"/>
      <c r="F4" s="12"/>
      <c r="G4" s="12"/>
      <c r="H4" s="12"/>
      <c r="I4" s="11"/>
      <c r="J4" s="12"/>
      <c r="K4" s="12"/>
      <c r="L4" s="12"/>
      <c r="M4" s="13"/>
      <c r="N4" s="12"/>
      <c r="O4" s="12"/>
      <c r="P4" s="12"/>
      <c r="Q4" s="12"/>
      <c r="R4" s="12"/>
      <c r="S4" s="11"/>
      <c r="T4" s="12"/>
      <c r="U4" s="12"/>
      <c r="V4" s="12"/>
      <c r="W4" s="11"/>
      <c r="X4" s="12"/>
      <c r="Y4" s="12"/>
      <c r="Z4" s="12"/>
      <c r="AA4" s="1"/>
      <c r="AB4" s="1"/>
      <c r="AC4" s="1"/>
    </row>
    <row r="5" spans="1:29" ht="12.75">
      <c r="A5" s="15"/>
      <c r="B5" s="12"/>
      <c r="C5" s="16" t="s">
        <v>2</v>
      </c>
      <c r="D5" s="12"/>
      <c r="E5" s="12"/>
      <c r="F5" s="12"/>
      <c r="G5" s="12"/>
      <c r="H5" s="12"/>
      <c r="I5" s="12"/>
      <c r="J5" s="12"/>
      <c r="K5" s="12"/>
      <c r="L5" s="12"/>
      <c r="M5" s="17" t="s">
        <v>3</v>
      </c>
      <c r="N5" s="12"/>
      <c r="O5" s="12"/>
      <c r="P5" s="12"/>
      <c r="Q5" s="12"/>
      <c r="R5" s="12"/>
      <c r="S5" s="17"/>
      <c r="T5" s="12"/>
      <c r="U5" s="12"/>
      <c r="V5" s="12"/>
      <c r="W5" s="15"/>
      <c r="X5" s="12"/>
      <c r="Y5" s="12"/>
      <c r="Z5" s="12"/>
      <c r="AA5" s="2"/>
      <c r="AB5" s="2"/>
      <c r="AC5" s="2"/>
    </row>
    <row r="6" spans="1:29" ht="9" customHeight="1">
      <c r="A6" s="18"/>
      <c r="B6" s="12"/>
      <c r="C6" s="12"/>
      <c r="D6" s="12"/>
      <c r="E6" s="12"/>
      <c r="F6" s="12"/>
      <c r="G6" s="12"/>
      <c r="H6" s="19" t="s">
        <v>4</v>
      </c>
      <c r="I6" s="10"/>
      <c r="J6" s="19" t="s">
        <v>5</v>
      </c>
      <c r="K6" s="10"/>
      <c r="L6" s="10"/>
      <c r="M6" s="10"/>
      <c r="N6" s="10"/>
      <c r="O6" s="10"/>
      <c r="P6" s="10"/>
      <c r="Q6" s="10"/>
      <c r="R6" s="9" t="s">
        <v>6</v>
      </c>
      <c r="S6" s="10"/>
      <c r="T6" s="9" t="s">
        <v>7</v>
      </c>
      <c r="U6" s="10"/>
      <c r="V6" s="10"/>
      <c r="W6" s="10"/>
      <c r="X6" s="9" t="s">
        <v>8</v>
      </c>
      <c r="Y6" s="10"/>
      <c r="Z6" s="10"/>
      <c r="AA6" s="10"/>
      <c r="AB6" s="10"/>
      <c r="AC6" s="10"/>
    </row>
    <row r="7" spans="1:29" ht="9" customHeight="1">
      <c r="A7" s="11"/>
      <c r="B7" s="12"/>
      <c r="C7" s="12"/>
      <c r="D7" s="12"/>
      <c r="E7" s="12"/>
      <c r="F7" s="12"/>
      <c r="G7" s="12"/>
      <c r="H7" s="18" t="s">
        <v>9</v>
      </c>
      <c r="I7" s="12"/>
      <c r="J7" s="18" t="s">
        <v>9</v>
      </c>
      <c r="K7" s="12"/>
      <c r="L7" s="12"/>
      <c r="M7" s="12"/>
      <c r="N7" s="12"/>
      <c r="O7" s="12"/>
      <c r="P7" s="12"/>
      <c r="Q7" s="12"/>
      <c r="T7" s="14">
        <v>0</v>
      </c>
      <c r="U7" s="12"/>
      <c r="V7" s="12"/>
      <c r="W7" s="12"/>
      <c r="X7" s="14">
        <v>978.89</v>
      </c>
      <c r="Y7" s="12"/>
      <c r="Z7" s="12"/>
      <c r="AA7" s="12"/>
      <c r="AB7" s="12"/>
      <c r="AC7" s="12"/>
    </row>
    <row r="8" spans="1:29" ht="9" customHeight="1">
      <c r="A8" s="11"/>
      <c r="B8" s="12"/>
      <c r="C8" s="12"/>
      <c r="D8" s="12"/>
      <c r="E8" s="12"/>
      <c r="F8" s="12"/>
      <c r="G8" s="12"/>
      <c r="H8" s="18" t="s">
        <v>10</v>
      </c>
      <c r="I8" s="12"/>
      <c r="J8" s="18" t="s">
        <v>11</v>
      </c>
      <c r="K8" s="12"/>
      <c r="L8" s="12"/>
      <c r="M8" s="12"/>
      <c r="N8" s="12"/>
      <c r="O8" s="12"/>
      <c r="P8" s="12"/>
      <c r="Q8" s="12"/>
      <c r="T8" s="14">
        <v>8</v>
      </c>
      <c r="U8" s="12"/>
      <c r="V8" s="12"/>
      <c r="W8" s="12"/>
      <c r="X8" s="14">
        <v>280.34</v>
      </c>
      <c r="Y8" s="12"/>
      <c r="Z8" s="12"/>
      <c r="AA8" s="12"/>
      <c r="AB8" s="12"/>
      <c r="AC8" s="12"/>
    </row>
    <row r="9" spans="1:29" ht="9" customHeight="1">
      <c r="A9" s="11"/>
      <c r="B9" s="12"/>
      <c r="C9" s="12"/>
      <c r="D9" s="12"/>
      <c r="E9" s="12"/>
      <c r="F9" s="12"/>
      <c r="G9" s="12"/>
      <c r="H9" s="18" t="s">
        <v>12</v>
      </c>
      <c r="I9" s="12"/>
      <c r="J9" s="18" t="s">
        <v>13</v>
      </c>
      <c r="K9" s="12"/>
      <c r="L9" s="12"/>
      <c r="M9" s="12"/>
      <c r="N9" s="12"/>
      <c r="O9" s="12"/>
      <c r="P9" s="12"/>
      <c r="Q9" s="12"/>
      <c r="T9" s="14">
        <v>8</v>
      </c>
      <c r="U9" s="12"/>
      <c r="V9" s="12"/>
      <c r="W9" s="12"/>
      <c r="X9" s="14">
        <v>273.5</v>
      </c>
      <c r="Y9" s="12"/>
      <c r="Z9" s="12"/>
      <c r="AA9" s="12"/>
      <c r="AB9" s="12"/>
      <c r="AC9" s="12"/>
    </row>
    <row r="10" spans="1:29" ht="9" customHeight="1">
      <c r="A10" s="11"/>
      <c r="B10" s="12"/>
      <c r="C10" s="12"/>
      <c r="D10" s="12"/>
      <c r="E10" s="12"/>
      <c r="F10" s="12"/>
      <c r="G10" s="12"/>
      <c r="H10" s="18" t="s">
        <v>14</v>
      </c>
      <c r="I10" s="12"/>
      <c r="J10" s="18" t="s">
        <v>15</v>
      </c>
      <c r="K10" s="12"/>
      <c r="L10" s="12"/>
      <c r="M10" s="12"/>
      <c r="N10" s="12"/>
      <c r="O10" s="12"/>
      <c r="P10" s="12"/>
      <c r="Q10" s="12"/>
      <c r="T10" s="14">
        <v>64</v>
      </c>
      <c r="U10" s="12"/>
      <c r="V10" s="12"/>
      <c r="W10" s="12"/>
      <c r="X10" s="14">
        <v>2222.22</v>
      </c>
      <c r="Y10" s="12"/>
      <c r="Z10" s="12"/>
      <c r="AA10" s="12"/>
      <c r="AB10" s="12"/>
      <c r="AC10" s="12"/>
    </row>
    <row r="11" spans="1:29" ht="9" customHeight="1">
      <c r="A11" s="11"/>
      <c r="B11" s="12"/>
      <c r="C11" s="12"/>
      <c r="D11" s="12"/>
      <c r="E11" s="12"/>
      <c r="F11" s="12"/>
      <c r="G11" s="12"/>
      <c r="H11" s="18" t="s">
        <v>16</v>
      </c>
      <c r="I11" s="12"/>
      <c r="J11" s="18" t="s">
        <v>17</v>
      </c>
      <c r="K11" s="12"/>
      <c r="L11" s="12"/>
      <c r="M11" s="12"/>
      <c r="N11" s="12"/>
      <c r="O11" s="12"/>
      <c r="P11" s="12"/>
      <c r="Q11" s="12"/>
      <c r="R11" s="20" t="s">
        <v>16</v>
      </c>
      <c r="S11" s="12"/>
      <c r="T11" s="14">
        <v>197.5</v>
      </c>
      <c r="U11" s="12"/>
      <c r="V11" s="12"/>
      <c r="W11" s="12"/>
      <c r="X11" s="14">
        <v>10300.04</v>
      </c>
      <c r="Y11" s="12"/>
      <c r="Z11" s="12"/>
      <c r="AA11" s="12"/>
      <c r="AB11" s="12"/>
      <c r="AC11" s="12"/>
    </row>
    <row r="12" spans="1:29" ht="9" customHeight="1">
      <c r="A12" s="11"/>
      <c r="B12" s="12"/>
      <c r="C12" s="12"/>
      <c r="D12" s="12"/>
      <c r="E12" s="12"/>
      <c r="F12" s="12"/>
      <c r="G12" s="12"/>
      <c r="H12" s="18" t="s">
        <v>18</v>
      </c>
      <c r="I12" s="12"/>
      <c r="J12" s="18" t="s">
        <v>19</v>
      </c>
      <c r="K12" s="12"/>
      <c r="L12" s="12"/>
      <c r="M12" s="12"/>
      <c r="N12" s="12"/>
      <c r="O12" s="12"/>
      <c r="P12" s="12"/>
      <c r="Q12" s="12"/>
      <c r="T12" s="14">
        <v>24</v>
      </c>
      <c r="U12" s="12"/>
      <c r="V12" s="12"/>
      <c r="W12" s="12"/>
      <c r="X12" s="14">
        <v>841.02</v>
      </c>
      <c r="Y12" s="12"/>
      <c r="Z12" s="12"/>
      <c r="AA12" s="12"/>
      <c r="AB12" s="12"/>
      <c r="AC12" s="12"/>
    </row>
    <row r="13" spans="1:29" ht="9" customHeight="1">
      <c r="A13" s="11"/>
      <c r="B13" s="12"/>
      <c r="C13" s="12"/>
      <c r="D13" s="12"/>
      <c r="E13" s="12"/>
      <c r="F13" s="12"/>
      <c r="G13" s="12"/>
      <c r="H13" s="18" t="s">
        <v>20</v>
      </c>
      <c r="I13" s="12"/>
      <c r="J13" s="18" t="s">
        <v>21</v>
      </c>
      <c r="K13" s="12"/>
      <c r="L13" s="12"/>
      <c r="M13" s="12"/>
      <c r="N13" s="12"/>
      <c r="O13" s="12"/>
      <c r="P13" s="12"/>
      <c r="Q13" s="12"/>
      <c r="R13" s="20" t="s">
        <v>22</v>
      </c>
      <c r="S13" s="12"/>
      <c r="T13" s="14">
        <v>1944.5</v>
      </c>
      <c r="U13" s="12"/>
      <c r="V13" s="12"/>
      <c r="W13" s="12"/>
      <c r="X13" s="14">
        <v>67514.42</v>
      </c>
      <c r="Y13" s="12"/>
      <c r="Z13" s="12"/>
      <c r="AA13" s="12"/>
      <c r="AB13" s="12"/>
      <c r="AC13" s="12"/>
    </row>
    <row r="14" spans="1:29" ht="9" customHeight="1">
      <c r="A14" s="11"/>
      <c r="B14" s="12"/>
      <c r="C14" s="12"/>
      <c r="D14" s="12"/>
      <c r="E14" s="12"/>
      <c r="F14" s="12"/>
      <c r="G14" s="12"/>
      <c r="H14" s="18" t="s">
        <v>23</v>
      </c>
      <c r="I14" s="12"/>
      <c r="J14" s="18" t="s">
        <v>24</v>
      </c>
      <c r="K14" s="12"/>
      <c r="L14" s="12"/>
      <c r="M14" s="12"/>
      <c r="N14" s="12"/>
      <c r="O14" s="12"/>
      <c r="P14" s="12"/>
      <c r="Q14" s="12"/>
      <c r="T14" s="14">
        <v>160</v>
      </c>
      <c r="U14" s="12"/>
      <c r="V14" s="12"/>
      <c r="W14" s="12"/>
      <c r="X14" s="14">
        <v>5606.87</v>
      </c>
      <c r="Y14" s="12"/>
      <c r="Z14" s="12"/>
      <c r="AA14" s="12"/>
      <c r="AB14" s="12"/>
      <c r="AC14" s="12"/>
    </row>
    <row r="15" spans="1:29" ht="9" customHeight="1">
      <c r="A15" s="13"/>
      <c r="B15" s="12"/>
      <c r="C15" s="12"/>
      <c r="D15" s="12"/>
      <c r="E15" s="12"/>
      <c r="F15" s="12"/>
      <c r="G15" s="12"/>
      <c r="H15" s="21" t="s">
        <v>25</v>
      </c>
      <c r="I15" s="22"/>
      <c r="J15" s="21"/>
      <c r="K15" s="22"/>
      <c r="L15" s="22"/>
      <c r="M15" s="22"/>
      <c r="N15" s="22"/>
      <c r="O15" s="22"/>
      <c r="P15" s="22"/>
      <c r="Q15" s="22"/>
      <c r="R15" s="21"/>
      <c r="S15" s="22"/>
      <c r="T15" s="23">
        <f>SUM(T7:W14)</f>
        <v>2406</v>
      </c>
      <c r="U15" s="22"/>
      <c r="V15" s="22"/>
      <c r="W15" s="22"/>
      <c r="X15" s="23">
        <f>SUM(X7:AC14)</f>
        <v>88017.29999999999</v>
      </c>
      <c r="Y15" s="22"/>
      <c r="Z15" s="22"/>
      <c r="AA15" s="22"/>
      <c r="AB15" s="22"/>
      <c r="AC15" s="22"/>
    </row>
    <row r="16" ht="9" customHeight="1"/>
    <row r="17" spans="1:29" ht="12.75">
      <c r="A17" s="11"/>
      <c r="B17" s="12"/>
      <c r="C17" s="11"/>
      <c r="D17" s="12"/>
      <c r="E17" s="12"/>
      <c r="F17" s="12"/>
      <c r="G17" s="12"/>
      <c r="H17" s="12"/>
      <c r="I17" s="11"/>
      <c r="J17" s="12"/>
      <c r="K17" s="12"/>
      <c r="L17" s="12"/>
      <c r="M17" s="13"/>
      <c r="N17" s="12"/>
      <c r="O17" s="12"/>
      <c r="P17" s="12"/>
      <c r="Q17" s="12"/>
      <c r="R17" s="12"/>
      <c r="S17" s="11"/>
      <c r="T17" s="12"/>
      <c r="U17" s="12"/>
      <c r="V17" s="12"/>
      <c r="W17" s="11"/>
      <c r="X17" s="12"/>
      <c r="Y17" s="12"/>
      <c r="Z17" s="12"/>
      <c r="AA17" s="1"/>
      <c r="AB17" s="1"/>
      <c r="AC17" s="1"/>
    </row>
    <row r="18" spans="1:29" ht="12.75">
      <c r="A18" s="15"/>
      <c r="B18" s="12"/>
      <c r="C18" s="16" t="s">
        <v>26</v>
      </c>
      <c r="D18" s="12"/>
      <c r="E18" s="12"/>
      <c r="F18" s="12"/>
      <c r="G18" s="12"/>
      <c r="H18" s="12"/>
      <c r="I18" s="12"/>
      <c r="J18" s="12"/>
      <c r="K18" s="12"/>
      <c r="L18" s="12"/>
      <c r="M18" s="17" t="s">
        <v>27</v>
      </c>
      <c r="N18" s="12"/>
      <c r="O18" s="12"/>
      <c r="P18" s="12"/>
      <c r="Q18" s="12"/>
      <c r="R18" s="12"/>
      <c r="S18" s="17"/>
      <c r="T18" s="12"/>
      <c r="U18" s="12"/>
      <c r="V18" s="12"/>
      <c r="W18" s="15"/>
      <c r="X18" s="12"/>
      <c r="Y18" s="12"/>
      <c r="Z18" s="12"/>
      <c r="AA18" s="2"/>
      <c r="AB18" s="2"/>
      <c r="AC18" s="2"/>
    </row>
    <row r="19" spans="1:29" ht="9" customHeight="1">
      <c r="A19" s="18"/>
      <c r="B19" s="12"/>
      <c r="C19" s="12"/>
      <c r="D19" s="12"/>
      <c r="E19" s="12"/>
      <c r="F19" s="12"/>
      <c r="G19" s="12"/>
      <c r="H19" s="19" t="s">
        <v>4</v>
      </c>
      <c r="I19" s="10"/>
      <c r="J19" s="19" t="s">
        <v>5</v>
      </c>
      <c r="K19" s="10"/>
      <c r="L19" s="10"/>
      <c r="M19" s="10"/>
      <c r="N19" s="10"/>
      <c r="O19" s="10"/>
      <c r="P19" s="10"/>
      <c r="Q19" s="10"/>
      <c r="R19" s="9" t="s">
        <v>6</v>
      </c>
      <c r="S19" s="10"/>
      <c r="T19" s="9" t="s">
        <v>7</v>
      </c>
      <c r="U19" s="10"/>
      <c r="V19" s="10"/>
      <c r="W19" s="10"/>
      <c r="X19" s="9" t="s">
        <v>8</v>
      </c>
      <c r="Y19" s="10"/>
      <c r="Z19" s="10"/>
      <c r="AA19" s="10"/>
      <c r="AB19" s="10"/>
      <c r="AC19" s="10"/>
    </row>
    <row r="20" spans="1:29" ht="9" customHeight="1">
      <c r="A20" s="11"/>
      <c r="B20" s="12"/>
      <c r="C20" s="12"/>
      <c r="D20" s="12"/>
      <c r="E20" s="12"/>
      <c r="F20" s="12"/>
      <c r="G20" s="12"/>
      <c r="H20" s="18" t="s">
        <v>9</v>
      </c>
      <c r="I20" s="12"/>
      <c r="J20" s="18" t="s">
        <v>9</v>
      </c>
      <c r="K20" s="12"/>
      <c r="L20" s="12"/>
      <c r="M20" s="12"/>
      <c r="N20" s="12"/>
      <c r="O20" s="12"/>
      <c r="P20" s="12"/>
      <c r="Q20" s="12"/>
      <c r="T20" s="14">
        <v>0</v>
      </c>
      <c r="U20" s="12"/>
      <c r="V20" s="12"/>
      <c r="W20" s="12"/>
      <c r="X20" s="14">
        <v>711.11</v>
      </c>
      <c r="Y20" s="12"/>
      <c r="Z20" s="12"/>
      <c r="AA20" s="12"/>
      <c r="AB20" s="12"/>
      <c r="AC20" s="12"/>
    </row>
    <row r="21" spans="1:29" ht="9" customHeight="1">
      <c r="A21" s="11"/>
      <c r="B21" s="12"/>
      <c r="C21" s="12"/>
      <c r="D21" s="12"/>
      <c r="E21" s="12"/>
      <c r="F21" s="12"/>
      <c r="G21" s="12"/>
      <c r="H21" s="18" t="s">
        <v>10</v>
      </c>
      <c r="I21" s="12"/>
      <c r="J21" s="18" t="s">
        <v>11</v>
      </c>
      <c r="K21" s="12"/>
      <c r="L21" s="12"/>
      <c r="M21" s="12"/>
      <c r="N21" s="12"/>
      <c r="O21" s="12"/>
      <c r="P21" s="12"/>
      <c r="Q21" s="12"/>
      <c r="T21" s="14">
        <v>8</v>
      </c>
      <c r="U21" s="12"/>
      <c r="V21" s="12"/>
      <c r="W21" s="12"/>
      <c r="X21" s="14">
        <v>280.34</v>
      </c>
      <c r="Y21" s="12"/>
      <c r="Z21" s="12"/>
      <c r="AA21" s="12"/>
      <c r="AB21" s="12"/>
      <c r="AC21" s="12"/>
    </row>
    <row r="22" spans="1:29" ht="9" customHeight="1">
      <c r="A22" s="11"/>
      <c r="B22" s="12"/>
      <c r="C22" s="12"/>
      <c r="D22" s="12"/>
      <c r="E22" s="12"/>
      <c r="F22" s="12"/>
      <c r="G22" s="12"/>
      <c r="H22" s="18" t="s">
        <v>12</v>
      </c>
      <c r="I22" s="12"/>
      <c r="J22" s="18" t="s">
        <v>13</v>
      </c>
      <c r="K22" s="12"/>
      <c r="L22" s="12"/>
      <c r="M22" s="12"/>
      <c r="N22" s="12"/>
      <c r="O22" s="12"/>
      <c r="P22" s="12"/>
      <c r="Q22" s="12"/>
      <c r="T22" s="14">
        <v>32</v>
      </c>
      <c r="U22" s="12"/>
      <c r="V22" s="12"/>
      <c r="W22" s="12"/>
      <c r="X22" s="14">
        <v>1107.69</v>
      </c>
      <c r="Y22" s="12"/>
      <c r="Z22" s="12"/>
      <c r="AA22" s="12"/>
      <c r="AB22" s="12"/>
      <c r="AC22" s="12"/>
    </row>
    <row r="23" spans="1:29" ht="9" customHeight="1">
      <c r="A23" s="11"/>
      <c r="B23" s="12"/>
      <c r="C23" s="12"/>
      <c r="D23" s="12"/>
      <c r="E23" s="12"/>
      <c r="F23" s="12"/>
      <c r="G23" s="12"/>
      <c r="H23" s="18" t="s">
        <v>14</v>
      </c>
      <c r="I23" s="12"/>
      <c r="J23" s="18" t="s">
        <v>15</v>
      </c>
      <c r="K23" s="12"/>
      <c r="L23" s="12"/>
      <c r="M23" s="12"/>
      <c r="N23" s="12"/>
      <c r="O23" s="12"/>
      <c r="P23" s="12"/>
      <c r="Q23" s="12"/>
      <c r="T23" s="14">
        <v>64</v>
      </c>
      <c r="U23" s="12"/>
      <c r="V23" s="12"/>
      <c r="W23" s="12"/>
      <c r="X23" s="14">
        <v>2222.22</v>
      </c>
      <c r="Y23" s="12"/>
      <c r="Z23" s="12"/>
      <c r="AA23" s="12"/>
      <c r="AB23" s="12"/>
      <c r="AC23" s="12"/>
    </row>
    <row r="24" spans="1:29" ht="9" customHeight="1">
      <c r="A24" s="11"/>
      <c r="B24" s="12"/>
      <c r="C24" s="12"/>
      <c r="D24" s="12"/>
      <c r="E24" s="12"/>
      <c r="F24" s="12"/>
      <c r="G24" s="12"/>
      <c r="H24" s="18" t="s">
        <v>16</v>
      </c>
      <c r="I24" s="12"/>
      <c r="J24" s="18" t="s">
        <v>17</v>
      </c>
      <c r="K24" s="12"/>
      <c r="L24" s="12"/>
      <c r="M24" s="12"/>
      <c r="N24" s="12"/>
      <c r="O24" s="12"/>
      <c r="P24" s="12"/>
      <c r="Q24" s="12"/>
      <c r="R24" s="20" t="s">
        <v>16</v>
      </c>
      <c r="S24" s="12"/>
      <c r="T24" s="14">
        <v>22.5</v>
      </c>
      <c r="U24" s="12"/>
      <c r="V24" s="12"/>
      <c r="W24" s="12"/>
      <c r="X24" s="14">
        <v>1177.57</v>
      </c>
      <c r="Y24" s="12"/>
      <c r="Z24" s="12"/>
      <c r="AA24" s="12"/>
      <c r="AB24" s="12"/>
      <c r="AC24" s="12"/>
    </row>
    <row r="25" spans="1:29" ht="9" customHeight="1">
      <c r="A25" s="11"/>
      <c r="B25" s="12"/>
      <c r="C25" s="12"/>
      <c r="D25" s="12"/>
      <c r="E25" s="12"/>
      <c r="F25" s="12"/>
      <c r="G25" s="12"/>
      <c r="H25" s="18" t="s">
        <v>18</v>
      </c>
      <c r="I25" s="12"/>
      <c r="J25" s="18" t="s">
        <v>19</v>
      </c>
      <c r="K25" s="12"/>
      <c r="L25" s="12"/>
      <c r="M25" s="12"/>
      <c r="N25" s="12"/>
      <c r="O25" s="12"/>
      <c r="P25" s="12"/>
      <c r="Q25" s="12"/>
      <c r="T25" s="14">
        <v>24</v>
      </c>
      <c r="U25" s="12"/>
      <c r="V25" s="12"/>
      <c r="W25" s="12"/>
      <c r="X25" s="14">
        <v>841.03</v>
      </c>
      <c r="Y25" s="12"/>
      <c r="Z25" s="12"/>
      <c r="AA25" s="12"/>
      <c r="AB25" s="12"/>
      <c r="AC25" s="12"/>
    </row>
    <row r="26" spans="1:29" ht="9" customHeight="1">
      <c r="A26" s="11"/>
      <c r="B26" s="12"/>
      <c r="C26" s="12"/>
      <c r="D26" s="12"/>
      <c r="E26" s="12"/>
      <c r="F26" s="12"/>
      <c r="G26" s="12"/>
      <c r="H26" s="18" t="s">
        <v>20</v>
      </c>
      <c r="I26" s="12"/>
      <c r="J26" s="18" t="s">
        <v>21</v>
      </c>
      <c r="K26" s="12"/>
      <c r="L26" s="12"/>
      <c r="M26" s="12"/>
      <c r="N26" s="12"/>
      <c r="O26" s="12"/>
      <c r="P26" s="12"/>
      <c r="Q26" s="12"/>
      <c r="R26" s="20" t="s">
        <v>22</v>
      </c>
      <c r="S26" s="12"/>
      <c r="T26" s="14">
        <v>1822.5</v>
      </c>
      <c r="U26" s="12"/>
      <c r="V26" s="12"/>
      <c r="W26" s="12"/>
      <c r="X26" s="14">
        <v>63348.19</v>
      </c>
      <c r="Y26" s="12"/>
      <c r="Z26" s="12"/>
      <c r="AA26" s="12"/>
      <c r="AB26" s="12"/>
      <c r="AC26" s="12"/>
    </row>
    <row r="27" spans="1:29" ht="9" customHeight="1">
      <c r="A27" s="11"/>
      <c r="B27" s="12"/>
      <c r="C27" s="12"/>
      <c r="D27" s="12"/>
      <c r="E27" s="12"/>
      <c r="F27" s="12"/>
      <c r="G27" s="12"/>
      <c r="H27" s="18" t="s">
        <v>28</v>
      </c>
      <c r="I27" s="12"/>
      <c r="J27" s="18" t="s">
        <v>28</v>
      </c>
      <c r="K27" s="12"/>
      <c r="L27" s="12"/>
      <c r="M27" s="12"/>
      <c r="N27" s="12"/>
      <c r="O27" s="12"/>
      <c r="P27" s="12"/>
      <c r="Q27" s="12"/>
      <c r="T27" s="14">
        <v>24</v>
      </c>
      <c r="U27" s="12"/>
      <c r="V27" s="12"/>
      <c r="W27" s="12"/>
      <c r="X27" s="14">
        <v>841.03</v>
      </c>
      <c r="Y27" s="12"/>
      <c r="Z27" s="12"/>
      <c r="AA27" s="12"/>
      <c r="AB27" s="12"/>
      <c r="AC27" s="12"/>
    </row>
    <row r="28" spans="1:29" ht="9" customHeight="1">
      <c r="A28" s="11"/>
      <c r="B28" s="12"/>
      <c r="C28" s="12"/>
      <c r="D28" s="12"/>
      <c r="E28" s="12"/>
      <c r="F28" s="12"/>
      <c r="G28" s="12"/>
      <c r="H28" s="18" t="s">
        <v>23</v>
      </c>
      <c r="I28" s="12"/>
      <c r="J28" s="18" t="s">
        <v>24</v>
      </c>
      <c r="K28" s="12"/>
      <c r="L28" s="12"/>
      <c r="M28" s="12"/>
      <c r="N28" s="12"/>
      <c r="O28" s="12"/>
      <c r="P28" s="12"/>
      <c r="Q28" s="12"/>
      <c r="T28" s="14">
        <v>128</v>
      </c>
      <c r="U28" s="12"/>
      <c r="V28" s="12"/>
      <c r="W28" s="12"/>
      <c r="X28" s="14">
        <v>4417.09</v>
      </c>
      <c r="Y28" s="12"/>
      <c r="Z28" s="12"/>
      <c r="AA28" s="12"/>
      <c r="AB28" s="12"/>
      <c r="AC28" s="12"/>
    </row>
    <row r="29" spans="1:29" ht="9" customHeight="1">
      <c r="A29" s="13"/>
      <c r="B29" s="12"/>
      <c r="C29" s="12"/>
      <c r="D29" s="12"/>
      <c r="E29" s="12"/>
      <c r="F29" s="12"/>
      <c r="G29" s="12"/>
      <c r="H29" s="21" t="s">
        <v>25</v>
      </c>
      <c r="I29" s="22"/>
      <c r="J29" s="21"/>
      <c r="K29" s="22"/>
      <c r="L29" s="22"/>
      <c r="M29" s="22"/>
      <c r="N29" s="22"/>
      <c r="O29" s="22"/>
      <c r="P29" s="22"/>
      <c r="Q29" s="22"/>
      <c r="R29" s="21"/>
      <c r="S29" s="22"/>
      <c r="T29" s="23">
        <f>SUM(T20:W28)</f>
        <v>2125</v>
      </c>
      <c r="U29" s="22"/>
      <c r="V29" s="22"/>
      <c r="W29" s="22"/>
      <c r="X29" s="23">
        <f>SUM(X20:AC28)</f>
        <v>74946.27</v>
      </c>
      <c r="Y29" s="22"/>
      <c r="Z29" s="22"/>
      <c r="AA29" s="22"/>
      <c r="AB29" s="22"/>
      <c r="AC29" s="22"/>
    </row>
    <row r="30" ht="9" customHeight="1"/>
    <row r="31" spans="1:29" ht="12.75">
      <c r="A31" s="11"/>
      <c r="B31" s="12"/>
      <c r="C31" s="11"/>
      <c r="D31" s="12"/>
      <c r="E31" s="12"/>
      <c r="F31" s="12"/>
      <c r="G31" s="12"/>
      <c r="H31" s="12"/>
      <c r="I31" s="11"/>
      <c r="J31" s="12"/>
      <c r="K31" s="12"/>
      <c r="L31" s="12"/>
      <c r="M31" s="13"/>
      <c r="N31" s="12"/>
      <c r="O31" s="12"/>
      <c r="P31" s="12"/>
      <c r="Q31" s="12"/>
      <c r="R31" s="12"/>
      <c r="S31" s="11"/>
      <c r="T31" s="12"/>
      <c r="U31" s="12"/>
      <c r="V31" s="12"/>
      <c r="W31" s="11"/>
      <c r="X31" s="12"/>
      <c r="Y31" s="12"/>
      <c r="Z31" s="12"/>
      <c r="AA31" s="1"/>
      <c r="AB31" s="1"/>
      <c r="AC31" s="1"/>
    </row>
    <row r="32" spans="1:29" ht="12.75">
      <c r="A32" s="15"/>
      <c r="B32" s="12"/>
      <c r="C32" s="16" t="s">
        <v>29</v>
      </c>
      <c r="D32" s="12"/>
      <c r="E32" s="12"/>
      <c r="F32" s="12"/>
      <c r="G32" s="12"/>
      <c r="H32" s="12"/>
      <c r="I32" s="12"/>
      <c r="J32" s="12"/>
      <c r="K32" s="12"/>
      <c r="L32" s="12"/>
      <c r="M32" s="17" t="s">
        <v>30</v>
      </c>
      <c r="N32" s="12"/>
      <c r="O32" s="12"/>
      <c r="P32" s="12"/>
      <c r="Q32" s="12"/>
      <c r="R32" s="12"/>
      <c r="S32" s="17"/>
      <c r="T32" s="12"/>
      <c r="U32" s="12"/>
      <c r="V32" s="12"/>
      <c r="W32" s="15"/>
      <c r="X32" s="12"/>
      <c r="Y32" s="12"/>
      <c r="Z32" s="12"/>
      <c r="AA32" s="2"/>
      <c r="AB32" s="2"/>
      <c r="AC32" s="2"/>
    </row>
    <row r="33" spans="1:29" ht="9" customHeight="1">
      <c r="A33" s="18"/>
      <c r="B33" s="12"/>
      <c r="C33" s="12"/>
      <c r="D33" s="12"/>
      <c r="E33" s="12"/>
      <c r="F33" s="12"/>
      <c r="G33" s="12"/>
      <c r="H33" s="19" t="s">
        <v>4</v>
      </c>
      <c r="I33" s="10"/>
      <c r="J33" s="19" t="s">
        <v>5</v>
      </c>
      <c r="K33" s="10"/>
      <c r="L33" s="10"/>
      <c r="M33" s="10"/>
      <c r="N33" s="10"/>
      <c r="O33" s="10"/>
      <c r="P33" s="10"/>
      <c r="Q33" s="10"/>
      <c r="R33" s="9" t="s">
        <v>6</v>
      </c>
      <c r="S33" s="10"/>
      <c r="T33" s="9" t="s">
        <v>7</v>
      </c>
      <c r="U33" s="10"/>
      <c r="V33" s="10"/>
      <c r="W33" s="10"/>
      <c r="X33" s="9" t="s">
        <v>8</v>
      </c>
      <c r="Y33" s="10"/>
      <c r="Z33" s="10"/>
      <c r="AA33" s="10"/>
      <c r="AB33" s="10"/>
      <c r="AC33" s="10"/>
    </row>
    <row r="34" spans="1:29" ht="9" customHeight="1">
      <c r="A34" s="11"/>
      <c r="B34" s="12"/>
      <c r="C34" s="12"/>
      <c r="D34" s="12"/>
      <c r="E34" s="12"/>
      <c r="F34" s="12"/>
      <c r="G34" s="12"/>
      <c r="H34" s="18" t="s">
        <v>10</v>
      </c>
      <c r="I34" s="12"/>
      <c r="J34" s="18" t="s">
        <v>11</v>
      </c>
      <c r="K34" s="12"/>
      <c r="L34" s="12"/>
      <c r="M34" s="12"/>
      <c r="N34" s="12"/>
      <c r="O34" s="12"/>
      <c r="P34" s="12"/>
      <c r="Q34" s="12"/>
      <c r="T34" s="14">
        <v>6</v>
      </c>
      <c r="U34" s="12"/>
      <c r="V34" s="12"/>
      <c r="W34" s="12"/>
      <c r="X34" s="14">
        <v>122.96</v>
      </c>
      <c r="Y34" s="12"/>
      <c r="Z34" s="12"/>
      <c r="AA34" s="12"/>
      <c r="AB34" s="12"/>
      <c r="AC34" s="12"/>
    </row>
    <row r="35" spans="1:29" ht="9" customHeight="1">
      <c r="A35" s="11"/>
      <c r="B35" s="12"/>
      <c r="C35" s="12"/>
      <c r="D35" s="12"/>
      <c r="E35" s="12"/>
      <c r="F35" s="12"/>
      <c r="G35" s="12"/>
      <c r="H35" s="18" t="s">
        <v>14</v>
      </c>
      <c r="I35" s="12"/>
      <c r="J35" s="18" t="s">
        <v>15</v>
      </c>
      <c r="K35" s="12"/>
      <c r="L35" s="12"/>
      <c r="M35" s="12"/>
      <c r="N35" s="12"/>
      <c r="O35" s="12"/>
      <c r="P35" s="12"/>
      <c r="Q35" s="12"/>
      <c r="T35" s="14">
        <v>42</v>
      </c>
      <c r="U35" s="12"/>
      <c r="V35" s="12"/>
      <c r="W35" s="12"/>
      <c r="X35" s="14">
        <v>828.45</v>
      </c>
      <c r="Y35" s="12"/>
      <c r="Z35" s="12"/>
      <c r="AA35" s="12"/>
      <c r="AB35" s="12"/>
      <c r="AC35" s="12"/>
    </row>
    <row r="36" spans="1:29" ht="9" customHeight="1">
      <c r="A36" s="11"/>
      <c r="B36" s="12"/>
      <c r="C36" s="12"/>
      <c r="D36" s="12"/>
      <c r="E36" s="12"/>
      <c r="F36" s="12"/>
      <c r="G36" s="12"/>
      <c r="H36" s="18" t="s">
        <v>18</v>
      </c>
      <c r="I36" s="12"/>
      <c r="J36" s="18" t="s">
        <v>19</v>
      </c>
      <c r="K36" s="12"/>
      <c r="L36" s="12"/>
      <c r="M36" s="12"/>
      <c r="N36" s="12"/>
      <c r="O36" s="12"/>
      <c r="P36" s="12"/>
      <c r="Q36" s="12"/>
      <c r="T36" s="14">
        <v>12</v>
      </c>
      <c r="U36" s="12"/>
      <c r="V36" s="12"/>
      <c r="W36" s="12"/>
      <c r="X36" s="14">
        <v>238.31</v>
      </c>
      <c r="Y36" s="12"/>
      <c r="Z36" s="12"/>
      <c r="AA36" s="12"/>
      <c r="AB36" s="12"/>
      <c r="AC36" s="12"/>
    </row>
    <row r="37" spans="1:29" ht="9" customHeight="1">
      <c r="A37" s="11"/>
      <c r="B37" s="12"/>
      <c r="C37" s="12"/>
      <c r="D37" s="12"/>
      <c r="E37" s="12"/>
      <c r="F37" s="12"/>
      <c r="G37" s="12"/>
      <c r="H37" s="18" t="s">
        <v>20</v>
      </c>
      <c r="I37" s="12"/>
      <c r="J37" s="18" t="s">
        <v>21</v>
      </c>
      <c r="K37" s="12"/>
      <c r="L37" s="12"/>
      <c r="M37" s="12"/>
      <c r="N37" s="12"/>
      <c r="O37" s="12"/>
      <c r="P37" s="12"/>
      <c r="Q37" s="12"/>
      <c r="R37" s="20" t="s">
        <v>22</v>
      </c>
      <c r="S37" s="12"/>
      <c r="T37" s="14">
        <v>1115</v>
      </c>
      <c r="U37" s="12"/>
      <c r="V37" s="12"/>
      <c r="W37" s="12"/>
      <c r="X37" s="14">
        <v>22170.31</v>
      </c>
      <c r="Y37" s="12"/>
      <c r="Z37" s="12"/>
      <c r="AA37" s="12"/>
      <c r="AB37" s="12"/>
      <c r="AC37" s="12"/>
    </row>
    <row r="38" spans="1:29" ht="9" customHeight="1">
      <c r="A38" s="11"/>
      <c r="B38" s="12"/>
      <c r="C38" s="12"/>
      <c r="D38" s="12"/>
      <c r="E38" s="12"/>
      <c r="F38" s="12"/>
      <c r="G38" s="12"/>
      <c r="H38" s="18" t="s">
        <v>28</v>
      </c>
      <c r="I38" s="12"/>
      <c r="J38" s="18" t="s">
        <v>28</v>
      </c>
      <c r="K38" s="12"/>
      <c r="L38" s="12"/>
      <c r="M38" s="12"/>
      <c r="N38" s="12"/>
      <c r="O38" s="12"/>
      <c r="P38" s="12"/>
      <c r="Q38" s="12"/>
      <c r="T38" s="14">
        <v>48.5</v>
      </c>
      <c r="U38" s="12"/>
      <c r="V38" s="12"/>
      <c r="W38" s="12"/>
      <c r="X38" s="14">
        <v>972.36</v>
      </c>
      <c r="Y38" s="12"/>
      <c r="Z38" s="12"/>
      <c r="AA38" s="12"/>
      <c r="AB38" s="12"/>
      <c r="AC38" s="12"/>
    </row>
    <row r="39" spans="1:29" ht="9" customHeight="1">
      <c r="A39" s="11"/>
      <c r="B39" s="12"/>
      <c r="C39" s="12"/>
      <c r="D39" s="12"/>
      <c r="E39" s="12"/>
      <c r="F39" s="12"/>
      <c r="G39" s="12"/>
      <c r="H39" s="18" t="s">
        <v>23</v>
      </c>
      <c r="I39" s="12"/>
      <c r="J39" s="18" t="s">
        <v>24</v>
      </c>
      <c r="K39" s="12"/>
      <c r="L39" s="12"/>
      <c r="M39" s="12"/>
      <c r="N39" s="12"/>
      <c r="O39" s="12"/>
      <c r="P39" s="12"/>
      <c r="Q39" s="12"/>
      <c r="T39" s="14">
        <v>72</v>
      </c>
      <c r="U39" s="12"/>
      <c r="V39" s="12"/>
      <c r="W39" s="12"/>
      <c r="X39" s="14">
        <v>1441.4</v>
      </c>
      <c r="Y39" s="12"/>
      <c r="Z39" s="12"/>
      <c r="AA39" s="12"/>
      <c r="AB39" s="12"/>
      <c r="AC39" s="12"/>
    </row>
    <row r="40" spans="1:29" ht="9" customHeight="1">
      <c r="A40" s="13"/>
      <c r="B40" s="12"/>
      <c r="C40" s="12"/>
      <c r="D40" s="12"/>
      <c r="E40" s="12"/>
      <c r="F40" s="12"/>
      <c r="G40" s="12"/>
      <c r="H40" s="21" t="s">
        <v>25</v>
      </c>
      <c r="I40" s="22"/>
      <c r="J40" s="21"/>
      <c r="K40" s="22"/>
      <c r="L40" s="22"/>
      <c r="M40" s="22"/>
      <c r="N40" s="22"/>
      <c r="O40" s="22"/>
      <c r="P40" s="22"/>
      <c r="Q40" s="22"/>
      <c r="R40" s="21"/>
      <c r="S40" s="22"/>
      <c r="T40" s="23">
        <f>SUM(T34:W39)</f>
        <v>1295.5</v>
      </c>
      <c r="U40" s="22"/>
      <c r="V40" s="22"/>
      <c r="W40" s="22"/>
      <c r="X40" s="23">
        <f>SUM(X34:AC39)</f>
        <v>25773.790000000005</v>
      </c>
      <c r="Y40" s="22"/>
      <c r="Z40" s="22"/>
      <c r="AA40" s="22"/>
      <c r="AB40" s="22"/>
      <c r="AC40" s="22"/>
    </row>
    <row r="41" ht="9" customHeight="1"/>
    <row r="42" spans="1:29" ht="12.75">
      <c r="A42" s="11"/>
      <c r="B42" s="12"/>
      <c r="C42" s="11"/>
      <c r="D42" s="12"/>
      <c r="E42" s="12"/>
      <c r="F42" s="12"/>
      <c r="G42" s="12"/>
      <c r="H42" s="12"/>
      <c r="I42" s="11"/>
      <c r="J42" s="12"/>
      <c r="K42" s="12"/>
      <c r="L42" s="12"/>
      <c r="M42" s="13"/>
      <c r="N42" s="12"/>
      <c r="O42" s="12"/>
      <c r="P42" s="12"/>
      <c r="Q42" s="12"/>
      <c r="R42" s="12"/>
      <c r="S42" s="11"/>
      <c r="T42" s="12"/>
      <c r="U42" s="12"/>
      <c r="V42" s="12"/>
      <c r="W42" s="11"/>
      <c r="X42" s="12"/>
      <c r="Y42" s="12"/>
      <c r="Z42" s="12"/>
      <c r="AA42" s="1"/>
      <c r="AB42" s="1"/>
      <c r="AC42" s="1"/>
    </row>
    <row r="43" spans="1:29" ht="12.75">
      <c r="A43" s="15"/>
      <c r="B43" s="12"/>
      <c r="C43" s="16" t="s">
        <v>31</v>
      </c>
      <c r="D43" s="12"/>
      <c r="E43" s="12"/>
      <c r="F43" s="12"/>
      <c r="G43" s="12"/>
      <c r="H43" s="12"/>
      <c r="I43" s="12"/>
      <c r="J43" s="12"/>
      <c r="K43" s="12"/>
      <c r="L43" s="12"/>
      <c r="M43" s="17" t="s">
        <v>32</v>
      </c>
      <c r="N43" s="12"/>
      <c r="O43" s="12"/>
      <c r="P43" s="12"/>
      <c r="Q43" s="12"/>
      <c r="R43" s="12"/>
      <c r="S43" s="17"/>
      <c r="T43" s="12"/>
      <c r="U43" s="12"/>
      <c r="V43" s="12"/>
      <c r="W43" s="15"/>
      <c r="X43" s="12"/>
      <c r="Y43" s="12"/>
      <c r="Z43" s="12"/>
      <c r="AA43" s="2"/>
      <c r="AB43" s="2"/>
      <c r="AC43" s="2"/>
    </row>
    <row r="44" spans="1:29" ht="9" customHeight="1">
      <c r="A44" s="18"/>
      <c r="B44" s="12"/>
      <c r="C44" s="12"/>
      <c r="D44" s="12"/>
      <c r="E44" s="12"/>
      <c r="F44" s="12"/>
      <c r="G44" s="12"/>
      <c r="H44" s="19" t="s">
        <v>4</v>
      </c>
      <c r="I44" s="10"/>
      <c r="J44" s="19" t="s">
        <v>5</v>
      </c>
      <c r="K44" s="10"/>
      <c r="L44" s="10"/>
      <c r="M44" s="10"/>
      <c r="N44" s="10"/>
      <c r="O44" s="10"/>
      <c r="P44" s="10"/>
      <c r="Q44" s="10"/>
      <c r="R44" s="9" t="s">
        <v>6</v>
      </c>
      <c r="S44" s="10"/>
      <c r="T44" s="9" t="s">
        <v>7</v>
      </c>
      <c r="U44" s="10"/>
      <c r="V44" s="10"/>
      <c r="W44" s="10"/>
      <c r="X44" s="9" t="s">
        <v>8</v>
      </c>
      <c r="Y44" s="10"/>
      <c r="Z44" s="10"/>
      <c r="AA44" s="10"/>
      <c r="AB44" s="10"/>
      <c r="AC44" s="10"/>
    </row>
    <row r="45" spans="1:29" ht="9" customHeight="1">
      <c r="A45" s="11"/>
      <c r="B45" s="12"/>
      <c r="C45" s="12"/>
      <c r="D45" s="12"/>
      <c r="E45" s="12"/>
      <c r="F45" s="12"/>
      <c r="G45" s="12"/>
      <c r="H45" s="18" t="s">
        <v>33</v>
      </c>
      <c r="I45" s="12"/>
      <c r="J45" s="18" t="s">
        <v>34</v>
      </c>
      <c r="K45" s="12"/>
      <c r="L45" s="12"/>
      <c r="M45" s="12"/>
      <c r="N45" s="12"/>
      <c r="O45" s="12"/>
      <c r="P45" s="12"/>
      <c r="Q45" s="12"/>
      <c r="T45" s="14">
        <v>16</v>
      </c>
      <c r="U45" s="12"/>
      <c r="V45" s="12"/>
      <c r="W45" s="12"/>
      <c r="X45" s="14">
        <v>916.53</v>
      </c>
      <c r="Y45" s="12"/>
      <c r="Z45" s="12"/>
      <c r="AA45" s="12"/>
      <c r="AB45" s="12"/>
      <c r="AC45" s="12"/>
    </row>
    <row r="46" spans="1:29" ht="9" customHeight="1">
      <c r="A46" s="11"/>
      <c r="B46" s="12"/>
      <c r="C46" s="12"/>
      <c r="D46" s="12"/>
      <c r="E46" s="12"/>
      <c r="F46" s="12"/>
      <c r="G46" s="12"/>
      <c r="H46" s="18" t="s">
        <v>9</v>
      </c>
      <c r="I46" s="12"/>
      <c r="J46" s="18" t="s">
        <v>9</v>
      </c>
      <c r="K46" s="12"/>
      <c r="L46" s="12"/>
      <c r="M46" s="12"/>
      <c r="N46" s="12"/>
      <c r="O46" s="12"/>
      <c r="P46" s="12"/>
      <c r="Q46" s="12"/>
      <c r="T46" s="14">
        <v>0</v>
      </c>
      <c r="U46" s="12"/>
      <c r="V46" s="12"/>
      <c r="W46" s="12"/>
      <c r="X46" s="14">
        <v>1441.48</v>
      </c>
      <c r="Y46" s="12"/>
      <c r="Z46" s="12"/>
      <c r="AA46" s="12"/>
      <c r="AB46" s="12"/>
      <c r="AC46" s="12"/>
    </row>
    <row r="47" spans="1:29" ht="9" customHeight="1">
      <c r="A47" s="11"/>
      <c r="B47" s="12"/>
      <c r="C47" s="12"/>
      <c r="D47" s="12"/>
      <c r="E47" s="12"/>
      <c r="F47" s="12"/>
      <c r="G47" s="12"/>
      <c r="H47" s="18" t="s">
        <v>10</v>
      </c>
      <c r="I47" s="12"/>
      <c r="J47" s="18" t="s">
        <v>11</v>
      </c>
      <c r="K47" s="12"/>
      <c r="L47" s="12"/>
      <c r="M47" s="12"/>
      <c r="N47" s="12"/>
      <c r="O47" s="12"/>
      <c r="P47" s="12"/>
      <c r="Q47" s="12"/>
      <c r="T47" s="14">
        <v>8</v>
      </c>
      <c r="U47" s="12"/>
      <c r="V47" s="12"/>
      <c r="W47" s="12"/>
      <c r="X47" s="14">
        <v>447.09</v>
      </c>
      <c r="Y47" s="12"/>
      <c r="Z47" s="12"/>
      <c r="AA47" s="12"/>
      <c r="AB47" s="12"/>
      <c r="AC47" s="12"/>
    </row>
    <row r="48" spans="1:29" ht="9" customHeight="1">
      <c r="A48" s="11"/>
      <c r="B48" s="12"/>
      <c r="C48" s="12"/>
      <c r="D48" s="12"/>
      <c r="E48" s="12"/>
      <c r="F48" s="12"/>
      <c r="G48" s="12"/>
      <c r="H48" s="18" t="s">
        <v>14</v>
      </c>
      <c r="I48" s="12"/>
      <c r="J48" s="18" t="s">
        <v>15</v>
      </c>
      <c r="K48" s="12"/>
      <c r="L48" s="12"/>
      <c r="M48" s="12"/>
      <c r="N48" s="12"/>
      <c r="O48" s="12"/>
      <c r="P48" s="12"/>
      <c r="Q48" s="12"/>
      <c r="T48" s="14">
        <v>64</v>
      </c>
      <c r="U48" s="12"/>
      <c r="V48" s="12"/>
      <c r="W48" s="12"/>
      <c r="X48" s="14">
        <v>3632.58</v>
      </c>
      <c r="Y48" s="12"/>
      <c r="Z48" s="12"/>
      <c r="AA48" s="12"/>
      <c r="AB48" s="12"/>
      <c r="AC48" s="12"/>
    </row>
    <row r="49" spans="1:29" ht="9" customHeight="1">
      <c r="A49" s="11"/>
      <c r="B49" s="12"/>
      <c r="C49" s="12"/>
      <c r="D49" s="12"/>
      <c r="E49" s="12"/>
      <c r="F49" s="12"/>
      <c r="G49" s="12"/>
      <c r="H49" s="18" t="s">
        <v>18</v>
      </c>
      <c r="I49" s="12"/>
      <c r="J49" s="18" t="s">
        <v>19</v>
      </c>
      <c r="K49" s="12"/>
      <c r="L49" s="12"/>
      <c r="M49" s="12"/>
      <c r="N49" s="12"/>
      <c r="O49" s="12"/>
      <c r="P49" s="12"/>
      <c r="Q49" s="12"/>
      <c r="T49" s="14">
        <v>24</v>
      </c>
      <c r="U49" s="12"/>
      <c r="V49" s="12"/>
      <c r="W49" s="12"/>
      <c r="X49" s="14">
        <v>1352.44</v>
      </c>
      <c r="Y49" s="12"/>
      <c r="Z49" s="12"/>
      <c r="AA49" s="12"/>
      <c r="AB49" s="12"/>
      <c r="AC49" s="12"/>
    </row>
    <row r="50" spans="1:29" ht="9" customHeight="1">
      <c r="A50" s="11"/>
      <c r="B50" s="12"/>
      <c r="C50" s="12"/>
      <c r="D50" s="12"/>
      <c r="E50" s="12"/>
      <c r="F50" s="12"/>
      <c r="G50" s="12"/>
      <c r="H50" s="18" t="s">
        <v>20</v>
      </c>
      <c r="I50" s="12"/>
      <c r="J50" s="18" t="s">
        <v>21</v>
      </c>
      <c r="K50" s="12"/>
      <c r="L50" s="12"/>
      <c r="M50" s="12"/>
      <c r="N50" s="12"/>
      <c r="O50" s="12"/>
      <c r="P50" s="12"/>
      <c r="Q50" s="12"/>
      <c r="R50" s="20" t="s">
        <v>22</v>
      </c>
      <c r="S50" s="12"/>
      <c r="T50" s="14">
        <v>1720</v>
      </c>
      <c r="U50" s="12"/>
      <c r="V50" s="12"/>
      <c r="W50" s="12"/>
      <c r="X50" s="14">
        <v>97705.32</v>
      </c>
      <c r="Y50" s="12"/>
      <c r="Z50" s="12"/>
      <c r="AA50" s="12"/>
      <c r="AB50" s="12"/>
      <c r="AC50" s="12"/>
    </row>
    <row r="51" spans="1:29" ht="9" customHeight="1">
      <c r="A51" s="11"/>
      <c r="B51" s="12"/>
      <c r="C51" s="12"/>
      <c r="D51" s="12"/>
      <c r="E51" s="12"/>
      <c r="F51" s="12"/>
      <c r="G51" s="12"/>
      <c r="H51" s="18" t="s">
        <v>28</v>
      </c>
      <c r="I51" s="12"/>
      <c r="J51" s="18" t="s">
        <v>28</v>
      </c>
      <c r="K51" s="12"/>
      <c r="L51" s="12"/>
      <c r="M51" s="12"/>
      <c r="N51" s="12"/>
      <c r="O51" s="12"/>
      <c r="P51" s="12"/>
      <c r="Q51" s="12"/>
      <c r="T51" s="14">
        <v>24</v>
      </c>
      <c r="U51" s="12"/>
      <c r="V51" s="12"/>
      <c r="W51" s="12"/>
      <c r="X51" s="14">
        <v>1341.27</v>
      </c>
      <c r="Y51" s="12"/>
      <c r="Z51" s="12"/>
      <c r="AA51" s="12"/>
      <c r="AB51" s="12"/>
      <c r="AC51" s="12"/>
    </row>
    <row r="52" spans="1:29" ht="9" customHeight="1">
      <c r="A52" s="11"/>
      <c r="B52" s="12"/>
      <c r="C52" s="12"/>
      <c r="D52" s="12"/>
      <c r="E52" s="12"/>
      <c r="F52" s="12"/>
      <c r="G52" s="12"/>
      <c r="H52" s="18" t="s">
        <v>23</v>
      </c>
      <c r="I52" s="12"/>
      <c r="J52" s="18" t="s">
        <v>24</v>
      </c>
      <c r="K52" s="12"/>
      <c r="L52" s="12"/>
      <c r="M52" s="12"/>
      <c r="N52" s="12"/>
      <c r="O52" s="12"/>
      <c r="P52" s="12"/>
      <c r="Q52" s="12"/>
      <c r="T52" s="14">
        <v>224</v>
      </c>
      <c r="U52" s="12"/>
      <c r="V52" s="12"/>
      <c r="W52" s="12"/>
      <c r="X52" s="14">
        <v>12747.56</v>
      </c>
      <c r="Y52" s="12"/>
      <c r="Z52" s="12"/>
      <c r="AA52" s="12"/>
      <c r="AB52" s="12"/>
      <c r="AC52" s="12"/>
    </row>
    <row r="53" spans="1:29" ht="9" customHeight="1">
      <c r="A53" s="13"/>
      <c r="B53" s="12"/>
      <c r="C53" s="12"/>
      <c r="D53" s="12"/>
      <c r="E53" s="12"/>
      <c r="F53" s="12"/>
      <c r="G53" s="12"/>
      <c r="H53" s="21" t="s">
        <v>25</v>
      </c>
      <c r="I53" s="22"/>
      <c r="J53" s="21"/>
      <c r="K53" s="22"/>
      <c r="L53" s="22"/>
      <c r="M53" s="22"/>
      <c r="N53" s="22"/>
      <c r="O53" s="22"/>
      <c r="P53" s="22"/>
      <c r="Q53" s="22"/>
      <c r="R53" s="21"/>
      <c r="S53" s="22"/>
      <c r="T53" s="23">
        <f>SUM(T45:W52)</f>
        <v>2080</v>
      </c>
      <c r="U53" s="22"/>
      <c r="V53" s="22"/>
      <c r="W53" s="22"/>
      <c r="X53" s="23">
        <f>SUM(X45:AC52)</f>
        <v>119584.27</v>
      </c>
      <c r="Y53" s="22"/>
      <c r="Z53" s="22"/>
      <c r="AA53" s="22"/>
      <c r="AB53" s="22"/>
      <c r="AC53" s="22"/>
    </row>
    <row r="54" ht="9" customHeight="1"/>
    <row r="55" spans="2:14" ht="9" customHeight="1">
      <c r="B55" s="13" t="s">
        <v>35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ht="409.5" customHeight="1" hidden="1"/>
    <row r="57" spans="1:29" ht="12.75">
      <c r="A57" s="18"/>
      <c r="B57" s="12"/>
      <c r="C57" s="12"/>
      <c r="D57" s="12"/>
      <c r="E57" s="4" t="s">
        <v>4</v>
      </c>
      <c r="G57" s="19" t="s">
        <v>5</v>
      </c>
      <c r="H57" s="10"/>
      <c r="I57" s="10"/>
      <c r="J57" s="10"/>
      <c r="L57" s="9" t="s">
        <v>36</v>
      </c>
      <c r="M57" s="10"/>
      <c r="N57" s="10"/>
      <c r="O57" s="10"/>
      <c r="P57" s="9" t="s">
        <v>6</v>
      </c>
      <c r="Q57" s="10"/>
      <c r="R57" s="10"/>
      <c r="S57" s="10"/>
      <c r="T57" s="10"/>
      <c r="U57" s="9" t="s">
        <v>7</v>
      </c>
      <c r="V57" s="10"/>
      <c r="W57" s="10"/>
      <c r="X57" s="10"/>
      <c r="Y57" s="9" t="s">
        <v>8</v>
      </c>
      <c r="Z57" s="10"/>
      <c r="AA57" s="10"/>
      <c r="AB57" s="10"/>
      <c r="AC57" s="10"/>
    </row>
    <row r="58" spans="1:29" ht="12.75">
      <c r="A58" s="18"/>
      <c r="B58" s="12"/>
      <c r="C58" s="12"/>
      <c r="D58" s="12"/>
      <c r="E58" s="3" t="s">
        <v>33</v>
      </c>
      <c r="G58" s="18" t="s">
        <v>34</v>
      </c>
      <c r="H58" s="12"/>
      <c r="I58" s="12"/>
      <c r="J58" s="12"/>
      <c r="L58" s="20">
        <v>1</v>
      </c>
      <c r="M58" s="12"/>
      <c r="N58" s="12"/>
      <c r="O58" s="12"/>
      <c r="U58" s="14">
        <v>16</v>
      </c>
      <c r="V58" s="12"/>
      <c r="W58" s="12"/>
      <c r="X58" s="12"/>
      <c r="Y58" s="14">
        <f>X45</f>
        <v>916.53</v>
      </c>
      <c r="Z58" s="12"/>
      <c r="AA58" s="12"/>
      <c r="AB58" s="12"/>
      <c r="AC58" s="12"/>
    </row>
    <row r="59" spans="1:29" ht="12.75">
      <c r="A59" s="18"/>
      <c r="B59" s="12"/>
      <c r="C59" s="12"/>
      <c r="D59" s="12"/>
      <c r="E59" s="3" t="s">
        <v>9</v>
      </c>
      <c r="G59" s="18" t="s">
        <v>9</v>
      </c>
      <c r="H59" s="12"/>
      <c r="I59" s="12"/>
      <c r="J59" s="12"/>
      <c r="L59" s="20">
        <v>3</v>
      </c>
      <c r="M59" s="12"/>
      <c r="N59" s="12"/>
      <c r="O59" s="12"/>
      <c r="U59" s="14">
        <v>0</v>
      </c>
      <c r="V59" s="12"/>
      <c r="W59" s="12"/>
      <c r="X59" s="12"/>
      <c r="Y59" s="14">
        <f>X7+X20+X46</f>
        <v>3131.48</v>
      </c>
      <c r="Z59" s="12"/>
      <c r="AA59" s="12"/>
      <c r="AB59" s="12"/>
      <c r="AC59" s="12"/>
    </row>
    <row r="60" spans="1:29" ht="12.75">
      <c r="A60" s="18"/>
      <c r="B60" s="12"/>
      <c r="C60" s="12"/>
      <c r="D60" s="12"/>
      <c r="E60" s="3" t="s">
        <v>10</v>
      </c>
      <c r="G60" s="18" t="s">
        <v>11</v>
      </c>
      <c r="H60" s="12"/>
      <c r="I60" s="12"/>
      <c r="J60" s="12"/>
      <c r="L60" s="20">
        <v>4</v>
      </c>
      <c r="M60" s="12"/>
      <c r="N60" s="12"/>
      <c r="O60" s="12"/>
      <c r="U60" s="14">
        <v>30</v>
      </c>
      <c r="V60" s="12"/>
      <c r="W60" s="12"/>
      <c r="X60" s="12"/>
      <c r="Y60" s="14">
        <f>X8+X21+X34+X47</f>
        <v>1130.73</v>
      </c>
      <c r="Z60" s="12"/>
      <c r="AA60" s="12"/>
      <c r="AB60" s="12"/>
      <c r="AC60" s="12"/>
    </row>
    <row r="61" spans="1:29" ht="12.75">
      <c r="A61" s="18"/>
      <c r="B61" s="12"/>
      <c r="C61" s="12"/>
      <c r="D61" s="12"/>
      <c r="E61" s="3" t="s">
        <v>12</v>
      </c>
      <c r="G61" s="18" t="s">
        <v>13</v>
      </c>
      <c r="H61" s="12"/>
      <c r="I61" s="12"/>
      <c r="J61" s="12"/>
      <c r="L61" s="20">
        <v>2</v>
      </c>
      <c r="M61" s="12"/>
      <c r="N61" s="12"/>
      <c r="O61" s="12"/>
      <c r="U61" s="14">
        <v>40</v>
      </c>
      <c r="V61" s="12"/>
      <c r="W61" s="12"/>
      <c r="X61" s="12"/>
      <c r="Y61" s="14">
        <f>X9+X22</f>
        <v>1381.19</v>
      </c>
      <c r="Z61" s="12"/>
      <c r="AA61" s="12"/>
      <c r="AB61" s="12"/>
      <c r="AC61" s="12"/>
    </row>
    <row r="62" spans="1:29" ht="12.75">
      <c r="A62" s="18"/>
      <c r="B62" s="12"/>
      <c r="C62" s="12"/>
      <c r="D62" s="12"/>
      <c r="E62" s="3" t="s">
        <v>14</v>
      </c>
      <c r="G62" s="18" t="s">
        <v>15</v>
      </c>
      <c r="H62" s="12"/>
      <c r="I62" s="12"/>
      <c r="J62" s="12"/>
      <c r="L62" s="20">
        <v>4</v>
      </c>
      <c r="M62" s="12"/>
      <c r="N62" s="12"/>
      <c r="O62" s="12"/>
      <c r="U62" s="14">
        <v>234</v>
      </c>
      <c r="V62" s="12"/>
      <c r="W62" s="12"/>
      <c r="X62" s="12"/>
      <c r="Y62" s="14">
        <f>X10+X23+X35+X48</f>
        <v>8905.47</v>
      </c>
      <c r="Z62" s="12"/>
      <c r="AA62" s="12"/>
      <c r="AB62" s="12"/>
      <c r="AC62" s="12"/>
    </row>
    <row r="63" spans="1:29" ht="12.75">
      <c r="A63" s="18"/>
      <c r="B63" s="12"/>
      <c r="C63" s="12"/>
      <c r="D63" s="12"/>
      <c r="E63" s="3" t="s">
        <v>16</v>
      </c>
      <c r="G63" s="18" t="s">
        <v>17</v>
      </c>
      <c r="H63" s="12"/>
      <c r="I63" s="12"/>
      <c r="J63" s="12"/>
      <c r="L63" s="20">
        <v>2</v>
      </c>
      <c r="M63" s="12"/>
      <c r="N63" s="12"/>
      <c r="O63" s="12"/>
      <c r="P63" s="20" t="s">
        <v>16</v>
      </c>
      <c r="Q63" s="12"/>
      <c r="R63" s="12"/>
      <c r="S63" s="12"/>
      <c r="T63" s="12"/>
      <c r="U63" s="14">
        <v>220</v>
      </c>
      <c r="V63" s="12"/>
      <c r="W63" s="12"/>
      <c r="X63" s="12"/>
      <c r="Y63" s="14">
        <f>X11+X24</f>
        <v>11477.61</v>
      </c>
      <c r="Z63" s="12"/>
      <c r="AA63" s="12"/>
      <c r="AB63" s="12"/>
      <c r="AC63" s="12"/>
    </row>
    <row r="64" spans="1:29" ht="12.75">
      <c r="A64" s="18"/>
      <c r="B64" s="12"/>
      <c r="C64" s="12"/>
      <c r="D64" s="12"/>
      <c r="E64" s="3" t="s">
        <v>18</v>
      </c>
      <c r="G64" s="18" t="s">
        <v>19</v>
      </c>
      <c r="H64" s="12"/>
      <c r="I64" s="12"/>
      <c r="J64" s="12"/>
      <c r="L64" s="20">
        <v>4</v>
      </c>
      <c r="M64" s="12"/>
      <c r="N64" s="12"/>
      <c r="O64" s="12"/>
      <c r="U64" s="14">
        <v>84</v>
      </c>
      <c r="V64" s="12"/>
      <c r="W64" s="12"/>
      <c r="X64" s="12"/>
      <c r="Y64" s="14">
        <f>X12+X25+X36+X49</f>
        <v>3272.8</v>
      </c>
      <c r="Z64" s="12"/>
      <c r="AA64" s="12"/>
      <c r="AB64" s="12"/>
      <c r="AC64" s="12"/>
    </row>
    <row r="65" spans="1:29" ht="12.75">
      <c r="A65" s="18"/>
      <c r="B65" s="12"/>
      <c r="C65" s="12"/>
      <c r="D65" s="12"/>
      <c r="E65" s="3" t="s">
        <v>20</v>
      </c>
      <c r="G65" s="18" t="s">
        <v>21</v>
      </c>
      <c r="H65" s="12"/>
      <c r="I65" s="12"/>
      <c r="J65" s="12"/>
      <c r="L65" s="20">
        <v>4</v>
      </c>
      <c r="M65" s="12"/>
      <c r="N65" s="12"/>
      <c r="O65" s="12"/>
      <c r="P65" s="20" t="s">
        <v>22</v>
      </c>
      <c r="Q65" s="12"/>
      <c r="R65" s="12"/>
      <c r="S65" s="12"/>
      <c r="T65" s="12"/>
      <c r="U65" s="14">
        <v>6602</v>
      </c>
      <c r="V65" s="12"/>
      <c r="W65" s="12"/>
      <c r="X65" s="12"/>
      <c r="Y65" s="14">
        <f>X13+X26+X37+X50</f>
        <v>250738.24000000002</v>
      </c>
      <c r="Z65" s="12"/>
      <c r="AA65" s="12"/>
      <c r="AB65" s="12"/>
      <c r="AC65" s="12"/>
    </row>
    <row r="66" spans="1:29" ht="12.75">
      <c r="A66" s="18"/>
      <c r="B66" s="12"/>
      <c r="C66" s="12"/>
      <c r="D66" s="12"/>
      <c r="E66" s="3" t="s">
        <v>28</v>
      </c>
      <c r="G66" s="18" t="s">
        <v>28</v>
      </c>
      <c r="H66" s="12"/>
      <c r="I66" s="12"/>
      <c r="J66" s="12"/>
      <c r="L66" s="20">
        <v>3</v>
      </c>
      <c r="M66" s="12"/>
      <c r="N66" s="12"/>
      <c r="O66" s="12"/>
      <c r="U66" s="14">
        <v>96.5</v>
      </c>
      <c r="V66" s="12"/>
      <c r="W66" s="12"/>
      <c r="X66" s="12"/>
      <c r="Y66" s="14">
        <f>X27+X38+X51</f>
        <v>3154.66</v>
      </c>
      <c r="Z66" s="12"/>
      <c r="AA66" s="12"/>
      <c r="AB66" s="12"/>
      <c r="AC66" s="12"/>
    </row>
    <row r="67" spans="1:29" ht="12.75">
      <c r="A67" s="18"/>
      <c r="B67" s="12"/>
      <c r="C67" s="12"/>
      <c r="D67" s="12"/>
      <c r="E67" s="3" t="s">
        <v>23</v>
      </c>
      <c r="G67" s="18" t="s">
        <v>24</v>
      </c>
      <c r="H67" s="12"/>
      <c r="I67" s="12"/>
      <c r="J67" s="12"/>
      <c r="L67" s="20">
        <v>4</v>
      </c>
      <c r="M67" s="12"/>
      <c r="N67" s="12"/>
      <c r="O67" s="12"/>
      <c r="U67" s="14">
        <v>584</v>
      </c>
      <c r="V67" s="12"/>
      <c r="W67" s="12"/>
      <c r="X67" s="12"/>
      <c r="Y67" s="14">
        <f>X14+X28+X39+X52</f>
        <v>24212.92</v>
      </c>
      <c r="Z67" s="12"/>
      <c r="AA67" s="12"/>
      <c r="AB67" s="12"/>
      <c r="AC67" s="12"/>
    </row>
    <row r="68" spans="1:29" ht="12.75">
      <c r="A68" s="13"/>
      <c r="B68" s="12"/>
      <c r="C68" s="12"/>
      <c r="D68" s="12"/>
      <c r="E68" s="5" t="s">
        <v>25</v>
      </c>
      <c r="G68" s="21"/>
      <c r="H68" s="22"/>
      <c r="I68" s="22"/>
      <c r="J68" s="22"/>
      <c r="L68" s="21"/>
      <c r="M68" s="22"/>
      <c r="N68" s="22"/>
      <c r="O68" s="22"/>
      <c r="P68" s="21"/>
      <c r="Q68" s="22"/>
      <c r="R68" s="22"/>
      <c r="S68" s="22"/>
      <c r="T68" s="22"/>
      <c r="U68" s="23">
        <f>SUM(U58:X67)</f>
        <v>7906.5</v>
      </c>
      <c r="V68" s="22"/>
      <c r="W68" s="22"/>
      <c r="X68" s="22"/>
      <c r="Y68" s="23">
        <f>SUM(Y58:AC67)</f>
        <v>308321.63</v>
      </c>
      <c r="Z68" s="22"/>
      <c r="AA68" s="22"/>
      <c r="AB68" s="22"/>
      <c r="AC68" s="22"/>
    </row>
    <row r="69" spans="1:13" ht="12.75">
      <c r="A69" s="13" t="s">
        <v>37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ht="0" customHeight="1" hidden="1"/>
    <row r="71" spans="1:29" ht="12.75">
      <c r="A71" s="18"/>
      <c r="B71" s="12"/>
      <c r="C71" s="12"/>
      <c r="D71" s="12"/>
      <c r="E71" s="4" t="s">
        <v>4</v>
      </c>
      <c r="G71" s="19" t="s">
        <v>5</v>
      </c>
      <c r="H71" s="10"/>
      <c r="I71" s="10"/>
      <c r="J71" s="10"/>
      <c r="L71" s="9" t="s">
        <v>36</v>
      </c>
      <c r="M71" s="10"/>
      <c r="N71" s="10"/>
      <c r="O71" s="10"/>
      <c r="P71" s="9" t="s">
        <v>6</v>
      </c>
      <c r="Q71" s="10"/>
      <c r="R71" s="10"/>
      <c r="S71" s="10"/>
      <c r="T71" s="10"/>
      <c r="U71" s="9" t="s">
        <v>7</v>
      </c>
      <c r="V71" s="10"/>
      <c r="W71" s="10"/>
      <c r="X71" s="10"/>
      <c r="Y71" s="9" t="s">
        <v>8</v>
      </c>
      <c r="Z71" s="10"/>
      <c r="AA71" s="10"/>
      <c r="AB71" s="10"/>
      <c r="AC71" s="10"/>
    </row>
    <row r="72" spans="1:29" ht="12.75">
      <c r="A72" s="18"/>
      <c r="B72" s="12"/>
      <c r="C72" s="12"/>
      <c r="D72" s="12"/>
      <c r="E72" s="3" t="s">
        <v>33</v>
      </c>
      <c r="G72" s="18" t="s">
        <v>34</v>
      </c>
      <c r="H72" s="12"/>
      <c r="I72" s="12"/>
      <c r="J72" s="12"/>
      <c r="L72" s="20">
        <v>1</v>
      </c>
      <c r="M72" s="12"/>
      <c r="N72" s="12"/>
      <c r="O72" s="12"/>
      <c r="U72" s="14">
        <v>16</v>
      </c>
      <c r="V72" s="12"/>
      <c r="W72" s="12"/>
      <c r="X72" s="12"/>
      <c r="Y72" s="14">
        <f aca="true" t="shared" si="0" ref="Y72:Y81">Y58</f>
        <v>916.53</v>
      </c>
      <c r="Z72" s="12"/>
      <c r="AA72" s="12"/>
      <c r="AB72" s="12"/>
      <c r="AC72" s="12"/>
    </row>
    <row r="73" spans="1:29" ht="12.75">
      <c r="A73" s="18"/>
      <c r="B73" s="12"/>
      <c r="C73" s="12"/>
      <c r="D73" s="12"/>
      <c r="E73" s="3" t="s">
        <v>9</v>
      </c>
      <c r="G73" s="18" t="s">
        <v>9</v>
      </c>
      <c r="H73" s="12"/>
      <c r="I73" s="12"/>
      <c r="J73" s="12"/>
      <c r="L73" s="20">
        <v>3</v>
      </c>
      <c r="M73" s="12"/>
      <c r="N73" s="12"/>
      <c r="O73" s="12"/>
      <c r="U73" s="14">
        <v>0</v>
      </c>
      <c r="V73" s="12"/>
      <c r="W73" s="12"/>
      <c r="X73" s="12"/>
      <c r="Y73" s="14">
        <f t="shared" si="0"/>
        <v>3131.48</v>
      </c>
      <c r="Z73" s="12"/>
      <c r="AA73" s="12"/>
      <c r="AB73" s="12"/>
      <c r="AC73" s="12"/>
    </row>
    <row r="74" spans="1:29" ht="12.75">
      <c r="A74" s="18"/>
      <c r="B74" s="12"/>
      <c r="C74" s="12"/>
      <c r="D74" s="12"/>
      <c r="E74" s="3" t="s">
        <v>10</v>
      </c>
      <c r="G74" s="18" t="s">
        <v>11</v>
      </c>
      <c r="H74" s="12"/>
      <c r="I74" s="12"/>
      <c r="J74" s="12"/>
      <c r="L74" s="20">
        <v>4</v>
      </c>
      <c r="M74" s="12"/>
      <c r="N74" s="12"/>
      <c r="O74" s="12"/>
      <c r="U74" s="14">
        <v>30</v>
      </c>
      <c r="V74" s="12"/>
      <c r="W74" s="12"/>
      <c r="X74" s="12"/>
      <c r="Y74" s="14">
        <f t="shared" si="0"/>
        <v>1130.73</v>
      </c>
      <c r="Z74" s="12"/>
      <c r="AA74" s="12"/>
      <c r="AB74" s="12"/>
      <c r="AC74" s="12"/>
    </row>
    <row r="75" spans="1:29" ht="12.75">
      <c r="A75" s="18"/>
      <c r="B75" s="12"/>
      <c r="C75" s="12"/>
      <c r="D75" s="12"/>
      <c r="E75" s="3" t="s">
        <v>12</v>
      </c>
      <c r="G75" s="18" t="s">
        <v>13</v>
      </c>
      <c r="H75" s="12"/>
      <c r="I75" s="12"/>
      <c r="J75" s="12"/>
      <c r="L75" s="20">
        <v>2</v>
      </c>
      <c r="M75" s="12"/>
      <c r="N75" s="12"/>
      <c r="O75" s="12"/>
      <c r="U75" s="14">
        <v>40</v>
      </c>
      <c r="V75" s="12"/>
      <c r="W75" s="12"/>
      <c r="X75" s="12"/>
      <c r="Y75" s="14">
        <f t="shared" si="0"/>
        <v>1381.19</v>
      </c>
      <c r="Z75" s="12"/>
      <c r="AA75" s="12"/>
      <c r="AB75" s="12"/>
      <c r="AC75" s="12"/>
    </row>
    <row r="76" spans="1:29" ht="12.75">
      <c r="A76" s="18"/>
      <c r="B76" s="12"/>
      <c r="C76" s="12"/>
      <c r="D76" s="12"/>
      <c r="E76" s="3" t="s">
        <v>14</v>
      </c>
      <c r="G76" s="18" t="s">
        <v>15</v>
      </c>
      <c r="H76" s="12"/>
      <c r="I76" s="12"/>
      <c r="J76" s="12"/>
      <c r="L76" s="20">
        <v>4</v>
      </c>
      <c r="M76" s="12"/>
      <c r="N76" s="12"/>
      <c r="O76" s="12"/>
      <c r="U76" s="14">
        <v>234</v>
      </c>
      <c r="V76" s="12"/>
      <c r="W76" s="12"/>
      <c r="X76" s="12"/>
      <c r="Y76" s="14">
        <f t="shared" si="0"/>
        <v>8905.47</v>
      </c>
      <c r="Z76" s="12"/>
      <c r="AA76" s="12"/>
      <c r="AB76" s="12"/>
      <c r="AC76" s="12"/>
    </row>
    <row r="77" spans="1:29" ht="12.75">
      <c r="A77" s="18"/>
      <c r="B77" s="12"/>
      <c r="C77" s="12"/>
      <c r="D77" s="12"/>
      <c r="E77" s="3" t="s">
        <v>16</v>
      </c>
      <c r="G77" s="18" t="s">
        <v>17</v>
      </c>
      <c r="H77" s="12"/>
      <c r="I77" s="12"/>
      <c r="J77" s="12"/>
      <c r="L77" s="20">
        <v>2</v>
      </c>
      <c r="M77" s="12"/>
      <c r="N77" s="12"/>
      <c r="O77" s="12"/>
      <c r="P77" s="20" t="s">
        <v>16</v>
      </c>
      <c r="Q77" s="12"/>
      <c r="R77" s="12"/>
      <c r="S77" s="12"/>
      <c r="T77" s="12"/>
      <c r="U77" s="14">
        <v>220</v>
      </c>
      <c r="V77" s="12"/>
      <c r="W77" s="12"/>
      <c r="X77" s="12"/>
      <c r="Y77" s="14">
        <f t="shared" si="0"/>
        <v>11477.61</v>
      </c>
      <c r="Z77" s="12"/>
      <c r="AA77" s="12"/>
      <c r="AB77" s="12"/>
      <c r="AC77" s="12"/>
    </row>
    <row r="78" spans="1:29" ht="12.75">
      <c r="A78" s="18"/>
      <c r="B78" s="12"/>
      <c r="C78" s="12"/>
      <c r="D78" s="12"/>
      <c r="E78" s="3" t="s">
        <v>18</v>
      </c>
      <c r="G78" s="18" t="s">
        <v>19</v>
      </c>
      <c r="H78" s="12"/>
      <c r="I78" s="12"/>
      <c r="J78" s="12"/>
      <c r="L78" s="20">
        <v>4</v>
      </c>
      <c r="M78" s="12"/>
      <c r="N78" s="12"/>
      <c r="O78" s="12"/>
      <c r="U78" s="14">
        <v>84</v>
      </c>
      <c r="V78" s="12"/>
      <c r="W78" s="12"/>
      <c r="X78" s="12"/>
      <c r="Y78" s="14">
        <f t="shared" si="0"/>
        <v>3272.8</v>
      </c>
      <c r="Z78" s="12"/>
      <c r="AA78" s="12"/>
      <c r="AB78" s="12"/>
      <c r="AC78" s="12"/>
    </row>
    <row r="79" spans="1:29" ht="12.75">
      <c r="A79" s="18"/>
      <c r="B79" s="12"/>
      <c r="C79" s="12"/>
      <c r="D79" s="12"/>
      <c r="E79" s="3" t="s">
        <v>20</v>
      </c>
      <c r="G79" s="18" t="s">
        <v>21</v>
      </c>
      <c r="H79" s="12"/>
      <c r="I79" s="12"/>
      <c r="J79" s="12"/>
      <c r="L79" s="20">
        <v>4</v>
      </c>
      <c r="M79" s="12"/>
      <c r="N79" s="12"/>
      <c r="O79" s="12"/>
      <c r="P79" s="20" t="s">
        <v>22</v>
      </c>
      <c r="Q79" s="12"/>
      <c r="R79" s="12"/>
      <c r="S79" s="12"/>
      <c r="T79" s="12"/>
      <c r="U79" s="14">
        <v>6602</v>
      </c>
      <c r="V79" s="12"/>
      <c r="W79" s="12"/>
      <c r="X79" s="12"/>
      <c r="Y79" s="14">
        <f t="shared" si="0"/>
        <v>250738.24000000002</v>
      </c>
      <c r="Z79" s="12"/>
      <c r="AA79" s="12"/>
      <c r="AB79" s="12"/>
      <c r="AC79" s="12"/>
    </row>
    <row r="80" spans="1:29" ht="12.75">
      <c r="A80" s="18"/>
      <c r="B80" s="12"/>
      <c r="C80" s="12"/>
      <c r="D80" s="12"/>
      <c r="E80" s="3" t="s">
        <v>28</v>
      </c>
      <c r="G80" s="18" t="s">
        <v>28</v>
      </c>
      <c r="H80" s="12"/>
      <c r="I80" s="12"/>
      <c r="J80" s="12"/>
      <c r="L80" s="20">
        <v>3</v>
      </c>
      <c r="M80" s="12"/>
      <c r="N80" s="12"/>
      <c r="O80" s="12"/>
      <c r="U80" s="14">
        <v>96.5</v>
      </c>
      <c r="V80" s="12"/>
      <c r="W80" s="12"/>
      <c r="X80" s="12"/>
      <c r="Y80" s="14">
        <f t="shared" si="0"/>
        <v>3154.66</v>
      </c>
      <c r="Z80" s="12"/>
      <c r="AA80" s="12"/>
      <c r="AB80" s="12"/>
      <c r="AC80" s="12"/>
    </row>
    <row r="81" spans="1:29" ht="12.75">
      <c r="A81" s="18"/>
      <c r="B81" s="12"/>
      <c r="C81" s="12"/>
      <c r="D81" s="12"/>
      <c r="E81" s="3" t="s">
        <v>23</v>
      </c>
      <c r="G81" s="18" t="s">
        <v>24</v>
      </c>
      <c r="H81" s="12"/>
      <c r="I81" s="12"/>
      <c r="J81" s="12"/>
      <c r="L81" s="20">
        <v>4</v>
      </c>
      <c r="M81" s="12"/>
      <c r="N81" s="12"/>
      <c r="O81" s="12"/>
      <c r="U81" s="14">
        <v>584</v>
      </c>
      <c r="V81" s="12"/>
      <c r="W81" s="12"/>
      <c r="X81" s="12"/>
      <c r="Y81" s="14">
        <f t="shared" si="0"/>
        <v>24212.92</v>
      </c>
      <c r="Z81" s="12"/>
      <c r="AA81" s="12"/>
      <c r="AB81" s="12"/>
      <c r="AC81" s="12"/>
    </row>
    <row r="82" spans="1:29" ht="12.75">
      <c r="A82" s="13"/>
      <c r="B82" s="12"/>
      <c r="C82" s="12"/>
      <c r="D82" s="12"/>
      <c r="E82" s="5" t="s">
        <v>25</v>
      </c>
      <c r="G82" s="21"/>
      <c r="H82" s="22"/>
      <c r="I82" s="22"/>
      <c r="J82" s="22"/>
      <c r="L82" s="21"/>
      <c r="M82" s="22"/>
      <c r="N82" s="22"/>
      <c r="O82" s="22"/>
      <c r="P82" s="21"/>
      <c r="Q82" s="22"/>
      <c r="R82" s="22"/>
      <c r="S82" s="22"/>
      <c r="T82" s="22"/>
      <c r="U82" s="23">
        <f>SUM(U72:X81)</f>
        <v>7906.5</v>
      </c>
      <c r="V82" s="22"/>
      <c r="W82" s="22"/>
      <c r="X82" s="22"/>
      <c r="Y82" s="23">
        <f>SUM(Y72:AC81)</f>
        <v>308321.63</v>
      </c>
      <c r="Z82" s="22"/>
      <c r="AA82" s="22"/>
      <c r="AB82" s="22"/>
      <c r="AC82" s="22"/>
    </row>
    <row r="83" spans="1:29" ht="12.75">
      <c r="A83" s="11" t="s">
        <v>38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29" ht="12.75">
      <c r="A84" s="11" t="s">
        <v>1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 ht="12.75">
      <c r="A85" s="11"/>
      <c r="B85" s="12"/>
      <c r="C85" s="11"/>
      <c r="D85" s="12"/>
      <c r="E85" s="12"/>
      <c r="F85" s="12"/>
      <c r="G85" s="12"/>
      <c r="H85" s="12"/>
      <c r="I85" s="11"/>
      <c r="J85" s="12"/>
      <c r="K85" s="12"/>
      <c r="L85" s="12"/>
      <c r="M85" s="13"/>
      <c r="N85" s="12"/>
      <c r="O85" s="12"/>
      <c r="P85" s="12"/>
      <c r="Q85" s="12"/>
      <c r="R85" s="12"/>
      <c r="S85" s="11"/>
      <c r="T85" s="12"/>
      <c r="U85" s="12"/>
      <c r="V85" s="12"/>
      <c r="W85" s="11"/>
      <c r="X85" s="12"/>
      <c r="Y85" s="12"/>
      <c r="Z85" s="12"/>
      <c r="AA85" s="1"/>
      <c r="AB85" s="1"/>
      <c r="AC85" s="1"/>
    </row>
    <row r="86" spans="1:29" ht="12.75">
      <c r="A86" s="15"/>
      <c r="B86" s="12"/>
      <c r="C86" s="16" t="s">
        <v>39</v>
      </c>
      <c r="D86" s="12"/>
      <c r="E86" s="12"/>
      <c r="F86" s="12"/>
      <c r="G86" s="12"/>
      <c r="H86" s="12"/>
      <c r="I86" s="12"/>
      <c r="J86" s="12"/>
      <c r="K86" s="12"/>
      <c r="L86" s="12"/>
      <c r="M86" s="17" t="s">
        <v>40</v>
      </c>
      <c r="N86" s="12"/>
      <c r="O86" s="12"/>
      <c r="P86" s="12"/>
      <c r="Q86" s="12"/>
      <c r="R86" s="12"/>
      <c r="S86" s="17"/>
      <c r="T86" s="12"/>
      <c r="U86" s="12"/>
      <c r="V86" s="12"/>
      <c r="W86" s="15"/>
      <c r="X86" s="12"/>
      <c r="Y86" s="12"/>
      <c r="Z86" s="12"/>
      <c r="AA86" s="2"/>
      <c r="AB86" s="2"/>
      <c r="AC86" s="2"/>
    </row>
    <row r="87" spans="1:29" ht="9" customHeight="1">
      <c r="A87" s="18"/>
      <c r="B87" s="12"/>
      <c r="C87" s="12"/>
      <c r="D87" s="12"/>
      <c r="E87" s="12"/>
      <c r="F87" s="12"/>
      <c r="G87" s="12"/>
      <c r="H87" s="19" t="s">
        <v>4</v>
      </c>
      <c r="I87" s="10"/>
      <c r="J87" s="19" t="s">
        <v>5</v>
      </c>
      <c r="K87" s="10"/>
      <c r="L87" s="10"/>
      <c r="M87" s="10"/>
      <c r="N87" s="10"/>
      <c r="O87" s="10"/>
      <c r="P87" s="10"/>
      <c r="Q87" s="10"/>
      <c r="R87" s="9" t="s">
        <v>6</v>
      </c>
      <c r="S87" s="10"/>
      <c r="T87" s="9" t="s">
        <v>7</v>
      </c>
      <c r="U87" s="10"/>
      <c r="V87" s="10"/>
      <c r="W87" s="10"/>
      <c r="X87" s="9" t="s">
        <v>8</v>
      </c>
      <c r="Y87" s="10"/>
      <c r="Z87" s="10"/>
      <c r="AA87" s="10"/>
      <c r="AB87" s="10"/>
      <c r="AC87" s="10"/>
    </row>
    <row r="88" spans="1:29" ht="9" customHeight="1">
      <c r="A88" s="11"/>
      <c r="B88" s="12"/>
      <c r="C88" s="12"/>
      <c r="D88" s="12"/>
      <c r="E88" s="12"/>
      <c r="F88" s="12"/>
      <c r="G88" s="12"/>
      <c r="H88" s="18" t="s">
        <v>41</v>
      </c>
      <c r="I88" s="12"/>
      <c r="J88" s="18" t="s">
        <v>42</v>
      </c>
      <c r="K88" s="12"/>
      <c r="L88" s="12"/>
      <c r="M88" s="12"/>
      <c r="N88" s="12"/>
      <c r="O88" s="12"/>
      <c r="P88" s="12"/>
      <c r="Q88" s="12"/>
      <c r="T88" s="14">
        <f>7.66-2.66</f>
        <v>5</v>
      </c>
      <c r="U88" s="12"/>
      <c r="V88" s="12"/>
      <c r="W88" s="12"/>
      <c r="X88" s="14">
        <f>268.42-93.21</f>
        <v>175.21000000000004</v>
      </c>
      <c r="Y88" s="12"/>
      <c r="Z88" s="12"/>
      <c r="AA88" s="12"/>
      <c r="AB88" s="12"/>
      <c r="AC88" s="12"/>
    </row>
    <row r="89" spans="1:29" ht="9" customHeight="1">
      <c r="A89" s="11"/>
      <c r="B89" s="12"/>
      <c r="C89" s="12"/>
      <c r="D89" s="12"/>
      <c r="E89" s="12"/>
      <c r="F89" s="12"/>
      <c r="G89" s="12"/>
      <c r="H89" s="18" t="s">
        <v>10</v>
      </c>
      <c r="I89" s="12"/>
      <c r="J89" s="18" t="s">
        <v>11</v>
      </c>
      <c r="K89" s="12"/>
      <c r="L89" s="12"/>
      <c r="M89" s="12"/>
      <c r="N89" s="12"/>
      <c r="O89" s="12"/>
      <c r="P89" s="12"/>
      <c r="Q89" s="12"/>
      <c r="T89" s="14">
        <f>16-8</f>
        <v>8</v>
      </c>
      <c r="U89" s="12"/>
      <c r="V89" s="12"/>
      <c r="W89" s="12"/>
      <c r="X89" s="14">
        <f>553.84-280.34</f>
        <v>273.50000000000006</v>
      </c>
      <c r="Y89" s="12"/>
      <c r="Z89" s="12"/>
      <c r="AA89" s="12"/>
      <c r="AB89" s="12"/>
      <c r="AC89" s="12"/>
    </row>
    <row r="90" spans="1:29" ht="9" customHeight="1">
      <c r="A90" s="11"/>
      <c r="B90" s="12"/>
      <c r="C90" s="12"/>
      <c r="D90" s="12"/>
      <c r="E90" s="12"/>
      <c r="F90" s="12"/>
      <c r="G90" s="12"/>
      <c r="H90" s="18" t="s">
        <v>14</v>
      </c>
      <c r="I90" s="12"/>
      <c r="J90" s="18" t="s">
        <v>15</v>
      </c>
      <c r="K90" s="12"/>
      <c r="L90" s="12"/>
      <c r="M90" s="12"/>
      <c r="N90" s="12"/>
      <c r="O90" s="12"/>
      <c r="P90" s="12"/>
      <c r="Q90" s="12"/>
      <c r="T90" s="14">
        <f>49-8</f>
        <v>41</v>
      </c>
      <c r="U90" s="12"/>
      <c r="V90" s="12"/>
      <c r="W90" s="12"/>
      <c r="X90" s="14">
        <f>1696.58-280.34</f>
        <v>1416.24</v>
      </c>
      <c r="Y90" s="12"/>
      <c r="Z90" s="12"/>
      <c r="AA90" s="12"/>
      <c r="AB90" s="12"/>
      <c r="AC90" s="12"/>
    </row>
    <row r="91" spans="1:29" ht="9" customHeight="1">
      <c r="A91" s="11"/>
      <c r="B91" s="12"/>
      <c r="C91" s="12"/>
      <c r="D91" s="12"/>
      <c r="E91" s="12"/>
      <c r="F91" s="12"/>
      <c r="G91" s="12"/>
      <c r="H91" s="18" t="s">
        <v>18</v>
      </c>
      <c r="I91" s="12"/>
      <c r="J91" s="18" t="s">
        <v>19</v>
      </c>
      <c r="K91" s="12"/>
      <c r="L91" s="12"/>
      <c r="M91" s="12"/>
      <c r="N91" s="12"/>
      <c r="O91" s="12"/>
      <c r="P91" s="12"/>
      <c r="Q91" s="12"/>
      <c r="T91" s="14">
        <f>48-24</f>
        <v>24</v>
      </c>
      <c r="U91" s="12"/>
      <c r="V91" s="12"/>
      <c r="W91" s="12"/>
      <c r="X91" s="14">
        <f>1661.54-841.03</f>
        <v>820.51</v>
      </c>
      <c r="Y91" s="12"/>
      <c r="Z91" s="12"/>
      <c r="AA91" s="12"/>
      <c r="AB91" s="12"/>
      <c r="AC91" s="12"/>
    </row>
    <row r="92" spans="1:29" ht="9" customHeight="1">
      <c r="A92" s="11"/>
      <c r="B92" s="12"/>
      <c r="C92" s="12"/>
      <c r="D92" s="12"/>
      <c r="E92" s="12"/>
      <c r="F92" s="12"/>
      <c r="G92" s="12"/>
      <c r="H92" s="18" t="s">
        <v>20</v>
      </c>
      <c r="I92" s="12"/>
      <c r="J92" s="18" t="s">
        <v>21</v>
      </c>
      <c r="K92" s="12"/>
      <c r="L92" s="12"/>
      <c r="M92" s="12"/>
      <c r="N92" s="12"/>
      <c r="O92" s="12"/>
      <c r="P92" s="12"/>
      <c r="Q92" s="12"/>
      <c r="R92" s="20" t="s">
        <v>22</v>
      </c>
      <c r="S92" s="12"/>
      <c r="T92" s="14">
        <f>1573.59-144-37.34-80-80-80-80-80-80-80</f>
        <v>832.25</v>
      </c>
      <c r="U92" s="12"/>
      <c r="V92" s="12"/>
      <c r="W92" s="12"/>
      <c r="X92" s="14">
        <f>54682.26-5046.19-1308.51-2803.44-2803.44-2803.44-2803.44-2803.44-2803.44-2803.44</f>
        <v>28703.47999999999</v>
      </c>
      <c r="Y92" s="12"/>
      <c r="Z92" s="12"/>
      <c r="AA92" s="12"/>
      <c r="AB92" s="12"/>
      <c r="AC92" s="12"/>
    </row>
    <row r="93" spans="1:29" ht="9" customHeight="1">
      <c r="A93" s="11"/>
      <c r="B93" s="12"/>
      <c r="C93" s="12"/>
      <c r="D93" s="12"/>
      <c r="E93" s="12"/>
      <c r="F93" s="12"/>
      <c r="G93" s="12"/>
      <c r="H93" s="18" t="s">
        <v>28</v>
      </c>
      <c r="I93" s="12"/>
      <c r="J93" s="18" t="s">
        <v>28</v>
      </c>
      <c r="K93" s="12"/>
      <c r="L93" s="12"/>
      <c r="M93" s="12"/>
      <c r="N93" s="12"/>
      <c r="O93" s="12"/>
      <c r="P93" s="12"/>
      <c r="Q93" s="12"/>
      <c r="T93" s="14">
        <v>81.25</v>
      </c>
      <c r="U93" s="12"/>
      <c r="V93" s="12"/>
      <c r="W93" s="12"/>
      <c r="X93" s="14">
        <v>2823.52</v>
      </c>
      <c r="Y93" s="12"/>
      <c r="Z93" s="12"/>
      <c r="AA93" s="12"/>
      <c r="AB93" s="12"/>
      <c r="AC93" s="12"/>
    </row>
    <row r="94" spans="1:29" ht="9" customHeight="1">
      <c r="A94" s="11"/>
      <c r="B94" s="12"/>
      <c r="C94" s="12"/>
      <c r="D94" s="12"/>
      <c r="E94" s="12"/>
      <c r="F94" s="12"/>
      <c r="G94" s="12"/>
      <c r="H94" s="18" t="s">
        <v>43</v>
      </c>
      <c r="I94" s="12"/>
      <c r="J94" s="18" t="s">
        <v>44</v>
      </c>
      <c r="K94" s="12"/>
      <c r="L94" s="12"/>
      <c r="M94" s="12"/>
      <c r="N94" s="12"/>
      <c r="O94" s="12"/>
      <c r="P94" s="12"/>
      <c r="Q94" s="12"/>
      <c r="T94" s="14">
        <v>40.5</v>
      </c>
      <c r="U94" s="12"/>
      <c r="V94" s="12"/>
      <c r="W94" s="12"/>
      <c r="X94" s="14">
        <v>1411.55</v>
      </c>
      <c r="Y94" s="12"/>
      <c r="Z94" s="12"/>
      <c r="AA94" s="12"/>
      <c r="AB94" s="12"/>
      <c r="AC94" s="12"/>
    </row>
    <row r="95" spans="1:29" ht="9" customHeight="1">
      <c r="A95" s="11"/>
      <c r="B95" s="12"/>
      <c r="C95" s="12"/>
      <c r="D95" s="12"/>
      <c r="E95" s="12"/>
      <c r="F95" s="12"/>
      <c r="G95" s="12"/>
      <c r="H95" s="18" t="s">
        <v>23</v>
      </c>
      <c r="I95" s="12"/>
      <c r="J95" s="18" t="s">
        <v>24</v>
      </c>
      <c r="K95" s="12"/>
      <c r="L95" s="12"/>
      <c r="M95" s="12"/>
      <c r="N95" s="12"/>
      <c r="O95" s="12"/>
      <c r="P95" s="12"/>
      <c r="Q95" s="12"/>
      <c r="T95" s="14">
        <v>264</v>
      </c>
      <c r="U95" s="12"/>
      <c r="V95" s="12"/>
      <c r="W95" s="12"/>
      <c r="X95" s="14">
        <v>9176.09</v>
      </c>
      <c r="Y95" s="12"/>
      <c r="Z95" s="12"/>
      <c r="AA95" s="12"/>
      <c r="AB95" s="12"/>
      <c r="AC95" s="12"/>
    </row>
    <row r="96" spans="1:29" ht="9" customHeight="1">
      <c r="A96" s="13"/>
      <c r="B96" s="12"/>
      <c r="C96" s="12"/>
      <c r="D96" s="12"/>
      <c r="E96" s="12"/>
      <c r="F96" s="12"/>
      <c r="G96" s="12"/>
      <c r="H96" s="21" t="s">
        <v>25</v>
      </c>
      <c r="I96" s="22"/>
      <c r="J96" s="21"/>
      <c r="K96" s="22"/>
      <c r="L96" s="22"/>
      <c r="M96" s="22"/>
      <c r="N96" s="22"/>
      <c r="O96" s="22"/>
      <c r="P96" s="22"/>
      <c r="Q96" s="22"/>
      <c r="R96" s="21"/>
      <c r="S96" s="22"/>
      <c r="T96" s="23">
        <f>SUM(T88:W95)</f>
        <v>1296</v>
      </c>
      <c r="U96" s="22"/>
      <c r="V96" s="22"/>
      <c r="W96" s="22"/>
      <c r="X96" s="23">
        <f>SUM(X88:AC95)</f>
        <v>44800.09999999999</v>
      </c>
      <c r="Y96" s="22"/>
      <c r="Z96" s="22"/>
      <c r="AA96" s="22"/>
      <c r="AB96" s="22"/>
      <c r="AC96" s="22"/>
    </row>
    <row r="97" ht="9" customHeight="1"/>
    <row r="98" spans="1:29" ht="12.75">
      <c r="A98" s="11"/>
      <c r="B98" s="12"/>
      <c r="C98" s="11"/>
      <c r="D98" s="12"/>
      <c r="E98" s="12"/>
      <c r="F98" s="12"/>
      <c r="G98" s="12"/>
      <c r="H98" s="12"/>
      <c r="I98" s="11"/>
      <c r="J98" s="12"/>
      <c r="K98" s="12"/>
      <c r="L98" s="12"/>
      <c r="M98" s="13"/>
      <c r="N98" s="12"/>
      <c r="O98" s="12"/>
      <c r="P98" s="12"/>
      <c r="Q98" s="12"/>
      <c r="R98" s="12"/>
      <c r="S98" s="11"/>
      <c r="T98" s="12"/>
      <c r="U98" s="12"/>
      <c r="V98" s="12"/>
      <c r="W98" s="11"/>
      <c r="X98" s="12"/>
      <c r="Y98" s="12"/>
      <c r="Z98" s="12"/>
      <c r="AA98" s="1"/>
      <c r="AB98" s="1"/>
      <c r="AC98" s="1"/>
    </row>
    <row r="99" spans="1:29" ht="12.75">
      <c r="A99" s="15"/>
      <c r="B99" s="12"/>
      <c r="C99" s="16" t="s">
        <v>45</v>
      </c>
      <c r="D99" s="12"/>
      <c r="E99" s="12"/>
      <c r="F99" s="12"/>
      <c r="G99" s="12"/>
      <c r="H99" s="12"/>
      <c r="I99" s="12"/>
      <c r="J99" s="12"/>
      <c r="K99" s="12"/>
      <c r="L99" s="12"/>
      <c r="M99" s="17" t="s">
        <v>46</v>
      </c>
      <c r="N99" s="12"/>
      <c r="O99" s="12"/>
      <c r="P99" s="12"/>
      <c r="Q99" s="12"/>
      <c r="R99" s="12"/>
      <c r="S99" s="17"/>
      <c r="T99" s="12"/>
      <c r="U99" s="12"/>
      <c r="V99" s="12"/>
      <c r="W99" s="15"/>
      <c r="X99" s="12"/>
      <c r="Y99" s="12"/>
      <c r="Z99" s="12"/>
      <c r="AA99" s="2"/>
      <c r="AB99" s="2"/>
      <c r="AC99" s="2"/>
    </row>
    <row r="100" spans="1:29" ht="9" customHeight="1">
      <c r="A100" s="18"/>
      <c r="B100" s="12"/>
      <c r="C100" s="12"/>
      <c r="D100" s="12"/>
      <c r="E100" s="12"/>
      <c r="F100" s="12"/>
      <c r="G100" s="12"/>
      <c r="H100" s="19" t="s">
        <v>4</v>
      </c>
      <c r="I100" s="10"/>
      <c r="J100" s="19" t="s">
        <v>5</v>
      </c>
      <c r="K100" s="10"/>
      <c r="L100" s="10"/>
      <c r="M100" s="10"/>
      <c r="N100" s="10"/>
      <c r="O100" s="10"/>
      <c r="P100" s="10"/>
      <c r="Q100" s="10"/>
      <c r="R100" s="9" t="s">
        <v>6</v>
      </c>
      <c r="S100" s="10"/>
      <c r="T100" s="9" t="s">
        <v>7</v>
      </c>
      <c r="U100" s="10"/>
      <c r="V100" s="10"/>
      <c r="W100" s="10"/>
      <c r="X100" s="9" t="s">
        <v>8</v>
      </c>
      <c r="Y100" s="10"/>
      <c r="Z100" s="10"/>
      <c r="AA100" s="10"/>
      <c r="AB100" s="10"/>
      <c r="AC100" s="10"/>
    </row>
    <row r="101" spans="1:29" ht="9" customHeight="1">
      <c r="A101" s="11"/>
      <c r="B101" s="12"/>
      <c r="C101" s="12"/>
      <c r="D101" s="12"/>
      <c r="E101" s="12"/>
      <c r="F101" s="12"/>
      <c r="G101" s="12"/>
      <c r="H101" s="18" t="s">
        <v>14</v>
      </c>
      <c r="I101" s="12"/>
      <c r="J101" s="18" t="s">
        <v>15</v>
      </c>
      <c r="K101" s="12"/>
      <c r="L101" s="12"/>
      <c r="M101" s="12"/>
      <c r="N101" s="12"/>
      <c r="O101" s="12"/>
      <c r="P101" s="12"/>
      <c r="Q101" s="12"/>
      <c r="T101" s="14">
        <v>65</v>
      </c>
      <c r="U101" s="12"/>
      <c r="V101" s="12"/>
      <c r="W101" s="12"/>
      <c r="X101" s="14">
        <v>1939.09</v>
      </c>
      <c r="Y101" s="12"/>
      <c r="Z101" s="12"/>
      <c r="AA101" s="12"/>
      <c r="AB101" s="12"/>
      <c r="AC101" s="12"/>
    </row>
    <row r="102" spans="1:29" ht="9" customHeight="1">
      <c r="A102" s="11"/>
      <c r="B102" s="12"/>
      <c r="C102" s="12"/>
      <c r="D102" s="12"/>
      <c r="E102" s="12"/>
      <c r="F102" s="12"/>
      <c r="G102" s="12"/>
      <c r="H102" s="18" t="s">
        <v>16</v>
      </c>
      <c r="I102" s="12"/>
      <c r="J102" s="18" t="s">
        <v>17</v>
      </c>
      <c r="K102" s="12"/>
      <c r="L102" s="12"/>
      <c r="M102" s="12"/>
      <c r="N102" s="12"/>
      <c r="O102" s="12"/>
      <c r="P102" s="12"/>
      <c r="Q102" s="12"/>
      <c r="R102" s="20" t="s">
        <v>16</v>
      </c>
      <c r="S102" s="12"/>
      <c r="T102" s="14">
        <v>19</v>
      </c>
      <c r="U102" s="12"/>
      <c r="V102" s="12"/>
      <c r="W102" s="12"/>
      <c r="X102" s="14">
        <v>868.99</v>
      </c>
      <c r="Y102" s="12"/>
      <c r="Z102" s="12"/>
      <c r="AA102" s="12"/>
      <c r="AB102" s="12"/>
      <c r="AC102" s="12"/>
    </row>
    <row r="103" spans="1:29" ht="9" customHeight="1">
      <c r="A103" s="11"/>
      <c r="B103" s="12"/>
      <c r="C103" s="12"/>
      <c r="D103" s="12"/>
      <c r="E103" s="12"/>
      <c r="F103" s="12"/>
      <c r="G103" s="12"/>
      <c r="H103" s="18" t="s">
        <v>18</v>
      </c>
      <c r="I103" s="12"/>
      <c r="J103" s="18" t="s">
        <v>19</v>
      </c>
      <c r="K103" s="12"/>
      <c r="L103" s="12"/>
      <c r="M103" s="12"/>
      <c r="N103" s="12"/>
      <c r="O103" s="12"/>
      <c r="P103" s="12"/>
      <c r="Q103" s="12"/>
      <c r="T103" s="14">
        <v>33</v>
      </c>
      <c r="U103" s="12"/>
      <c r="V103" s="12"/>
      <c r="W103" s="12"/>
      <c r="X103" s="14">
        <v>977.25</v>
      </c>
      <c r="Y103" s="12"/>
      <c r="Z103" s="12"/>
      <c r="AA103" s="12"/>
      <c r="AB103" s="12"/>
      <c r="AC103" s="12"/>
    </row>
    <row r="104" spans="1:29" ht="9" customHeight="1">
      <c r="A104" s="11"/>
      <c r="B104" s="12"/>
      <c r="C104" s="12"/>
      <c r="D104" s="12"/>
      <c r="E104" s="12"/>
      <c r="F104" s="12"/>
      <c r="G104" s="12"/>
      <c r="H104" s="18" t="s">
        <v>20</v>
      </c>
      <c r="I104" s="12"/>
      <c r="J104" s="18" t="s">
        <v>21</v>
      </c>
      <c r="K104" s="12"/>
      <c r="L104" s="12"/>
      <c r="M104" s="12"/>
      <c r="N104" s="12"/>
      <c r="O104" s="12"/>
      <c r="P104" s="12"/>
      <c r="Q104" s="12"/>
      <c r="R104" s="20" t="s">
        <v>22</v>
      </c>
      <c r="S104" s="12"/>
      <c r="T104" s="14">
        <v>1791</v>
      </c>
      <c r="U104" s="12"/>
      <c r="V104" s="12"/>
      <c r="W104" s="12"/>
      <c r="X104" s="14">
        <v>53917.78</v>
      </c>
      <c r="Y104" s="12"/>
      <c r="Z104" s="12"/>
      <c r="AA104" s="12"/>
      <c r="AB104" s="12"/>
      <c r="AC104" s="12"/>
    </row>
    <row r="105" spans="1:29" ht="9" customHeight="1">
      <c r="A105" s="11"/>
      <c r="B105" s="12"/>
      <c r="C105" s="12"/>
      <c r="D105" s="12"/>
      <c r="E105" s="12"/>
      <c r="F105" s="12"/>
      <c r="G105" s="12"/>
      <c r="H105" s="18" t="s">
        <v>28</v>
      </c>
      <c r="I105" s="12"/>
      <c r="J105" s="18" t="s">
        <v>28</v>
      </c>
      <c r="K105" s="12"/>
      <c r="L105" s="12"/>
      <c r="M105" s="12"/>
      <c r="N105" s="12"/>
      <c r="O105" s="12"/>
      <c r="P105" s="12"/>
      <c r="Q105" s="12"/>
      <c r="T105" s="14">
        <v>30.5</v>
      </c>
      <c r="U105" s="12"/>
      <c r="V105" s="12"/>
      <c r="W105" s="12"/>
      <c r="X105" s="14">
        <v>910.09</v>
      </c>
      <c r="Y105" s="12"/>
      <c r="Z105" s="12"/>
      <c r="AA105" s="12"/>
      <c r="AB105" s="12"/>
      <c r="AC105" s="12"/>
    </row>
    <row r="106" spans="1:29" ht="9" customHeight="1">
      <c r="A106" s="11"/>
      <c r="B106" s="12"/>
      <c r="C106" s="12"/>
      <c r="D106" s="12"/>
      <c r="E106" s="12"/>
      <c r="F106" s="12"/>
      <c r="G106" s="12"/>
      <c r="H106" s="18" t="s">
        <v>23</v>
      </c>
      <c r="I106" s="12"/>
      <c r="J106" s="18" t="s">
        <v>24</v>
      </c>
      <c r="K106" s="12"/>
      <c r="L106" s="12"/>
      <c r="M106" s="12"/>
      <c r="N106" s="12"/>
      <c r="O106" s="12"/>
      <c r="P106" s="12"/>
      <c r="Q106" s="12"/>
      <c r="T106" s="14">
        <v>175</v>
      </c>
      <c r="U106" s="12"/>
      <c r="V106" s="12"/>
      <c r="W106" s="12"/>
      <c r="X106" s="14">
        <v>5277.91</v>
      </c>
      <c r="Y106" s="12"/>
      <c r="Z106" s="12"/>
      <c r="AA106" s="12"/>
      <c r="AB106" s="12"/>
      <c r="AC106" s="12"/>
    </row>
    <row r="107" spans="1:29" ht="9" customHeight="1">
      <c r="A107" s="13"/>
      <c r="B107" s="12"/>
      <c r="C107" s="12"/>
      <c r="D107" s="12"/>
      <c r="E107" s="12"/>
      <c r="F107" s="12"/>
      <c r="G107" s="12"/>
      <c r="H107" s="21" t="s">
        <v>25</v>
      </c>
      <c r="I107" s="22"/>
      <c r="J107" s="21"/>
      <c r="K107" s="22"/>
      <c r="L107" s="22"/>
      <c r="M107" s="22"/>
      <c r="N107" s="22"/>
      <c r="O107" s="22"/>
      <c r="P107" s="22"/>
      <c r="Q107" s="22"/>
      <c r="R107" s="21"/>
      <c r="S107" s="22"/>
      <c r="T107" s="23">
        <f>SUM(T101:W106)</f>
        <v>2113.5</v>
      </c>
      <c r="U107" s="22"/>
      <c r="V107" s="22"/>
      <c r="W107" s="22"/>
      <c r="X107" s="23">
        <f>SUM(X101:AC106)</f>
        <v>63891.11</v>
      </c>
      <c r="Y107" s="22"/>
      <c r="Z107" s="22"/>
      <c r="AA107" s="22"/>
      <c r="AB107" s="22"/>
      <c r="AC107" s="22"/>
    </row>
    <row r="108" ht="9" customHeight="1"/>
    <row r="109" spans="1:29" ht="12.75">
      <c r="A109" s="11"/>
      <c r="B109" s="12"/>
      <c r="C109" s="11"/>
      <c r="D109" s="12"/>
      <c r="E109" s="12"/>
      <c r="F109" s="12"/>
      <c r="G109" s="12"/>
      <c r="H109" s="12"/>
      <c r="I109" s="11"/>
      <c r="J109" s="12"/>
      <c r="K109" s="12"/>
      <c r="L109" s="12"/>
      <c r="M109" s="13"/>
      <c r="N109" s="12"/>
      <c r="O109" s="12"/>
      <c r="P109" s="12"/>
      <c r="Q109" s="12"/>
      <c r="R109" s="12"/>
      <c r="S109" s="11"/>
      <c r="T109" s="12"/>
      <c r="U109" s="12"/>
      <c r="V109" s="12"/>
      <c r="W109" s="11"/>
      <c r="X109" s="12"/>
      <c r="Y109" s="12"/>
      <c r="Z109" s="12"/>
      <c r="AA109" s="1"/>
      <c r="AB109" s="1"/>
      <c r="AC109" s="1"/>
    </row>
    <row r="110" spans="1:29" ht="12.75">
      <c r="A110" s="15"/>
      <c r="B110" s="12"/>
      <c r="C110" s="16" t="s">
        <v>47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7" t="s">
        <v>48</v>
      </c>
      <c r="N110" s="12"/>
      <c r="O110" s="12"/>
      <c r="P110" s="12"/>
      <c r="Q110" s="12"/>
      <c r="R110" s="12"/>
      <c r="S110" s="17"/>
      <c r="T110" s="12"/>
      <c r="U110" s="12"/>
      <c r="V110" s="12"/>
      <c r="W110" s="15"/>
      <c r="X110" s="12"/>
      <c r="Y110" s="12"/>
      <c r="Z110" s="12"/>
      <c r="AA110" s="2"/>
      <c r="AB110" s="2"/>
      <c r="AC110" s="2"/>
    </row>
    <row r="111" spans="1:29" ht="9" customHeight="1">
      <c r="A111" s="18"/>
      <c r="B111" s="12"/>
      <c r="C111" s="12"/>
      <c r="D111" s="12"/>
      <c r="E111" s="12"/>
      <c r="F111" s="12"/>
      <c r="G111" s="12"/>
      <c r="H111" s="19" t="s">
        <v>4</v>
      </c>
      <c r="I111" s="10"/>
      <c r="J111" s="19" t="s">
        <v>5</v>
      </c>
      <c r="K111" s="10"/>
      <c r="L111" s="10"/>
      <c r="M111" s="10"/>
      <c r="N111" s="10"/>
      <c r="O111" s="10"/>
      <c r="P111" s="10"/>
      <c r="Q111" s="10"/>
      <c r="R111" s="9" t="s">
        <v>6</v>
      </c>
      <c r="S111" s="10"/>
      <c r="T111" s="9" t="s">
        <v>7</v>
      </c>
      <c r="U111" s="10"/>
      <c r="V111" s="10"/>
      <c r="W111" s="10"/>
      <c r="X111" s="9" t="s">
        <v>8</v>
      </c>
      <c r="Y111" s="10"/>
      <c r="Z111" s="10"/>
      <c r="AA111" s="10"/>
      <c r="AB111" s="10"/>
      <c r="AC111" s="10"/>
    </row>
    <row r="112" spans="1:29" ht="9" customHeight="1">
      <c r="A112" s="11"/>
      <c r="B112" s="12"/>
      <c r="C112" s="12"/>
      <c r="D112" s="12"/>
      <c r="E112" s="12"/>
      <c r="F112" s="12"/>
      <c r="G112" s="12"/>
      <c r="H112" s="18" t="s">
        <v>20</v>
      </c>
      <c r="I112" s="12"/>
      <c r="J112" s="18" t="s">
        <v>21</v>
      </c>
      <c r="K112" s="12"/>
      <c r="L112" s="12"/>
      <c r="M112" s="12"/>
      <c r="N112" s="12"/>
      <c r="O112" s="12"/>
      <c r="P112" s="12"/>
      <c r="Q112" s="12"/>
      <c r="R112" s="20" t="s">
        <v>22</v>
      </c>
      <c r="S112" s="12"/>
      <c r="T112" s="14">
        <v>0</v>
      </c>
      <c r="U112" s="12"/>
      <c r="V112" s="12"/>
      <c r="W112" s="12"/>
      <c r="X112" s="14">
        <v>5000.04</v>
      </c>
      <c r="Y112" s="12"/>
      <c r="Z112" s="12"/>
      <c r="AA112" s="12"/>
      <c r="AB112" s="12"/>
      <c r="AC112" s="12"/>
    </row>
    <row r="113" spans="1:29" ht="9" customHeight="1">
      <c r="A113" s="13"/>
      <c r="B113" s="12"/>
      <c r="C113" s="12"/>
      <c r="D113" s="12"/>
      <c r="E113" s="12"/>
      <c r="F113" s="12"/>
      <c r="G113" s="12"/>
      <c r="H113" s="21" t="s">
        <v>25</v>
      </c>
      <c r="I113" s="22"/>
      <c r="J113" s="21"/>
      <c r="K113" s="22"/>
      <c r="L113" s="22"/>
      <c r="M113" s="22"/>
      <c r="N113" s="22"/>
      <c r="O113" s="22"/>
      <c r="P113" s="22"/>
      <c r="Q113" s="22"/>
      <c r="R113" s="21"/>
      <c r="S113" s="22"/>
      <c r="T113" s="23">
        <f>SUM(T112)</f>
        <v>0</v>
      </c>
      <c r="U113" s="22"/>
      <c r="V113" s="22"/>
      <c r="W113" s="22"/>
      <c r="X113" s="23">
        <f>SUM(X112)</f>
        <v>5000.04</v>
      </c>
      <c r="Y113" s="22"/>
      <c r="Z113" s="22"/>
      <c r="AA113" s="22"/>
      <c r="AB113" s="22"/>
      <c r="AC113" s="22"/>
    </row>
    <row r="114" ht="18" customHeight="1"/>
    <row r="115" ht="9" customHeight="1"/>
    <row r="116" spans="1:29" ht="12.75">
      <c r="A116" s="11"/>
      <c r="B116" s="12"/>
      <c r="C116" s="11"/>
      <c r="D116" s="12"/>
      <c r="E116" s="12"/>
      <c r="F116" s="12"/>
      <c r="G116" s="12"/>
      <c r="H116" s="12"/>
      <c r="I116" s="11"/>
      <c r="J116" s="12"/>
      <c r="K116" s="12"/>
      <c r="L116" s="12"/>
      <c r="M116" s="13"/>
      <c r="N116" s="12"/>
      <c r="O116" s="12"/>
      <c r="P116" s="12"/>
      <c r="Q116" s="12"/>
      <c r="R116" s="12"/>
      <c r="S116" s="11"/>
      <c r="T116" s="12"/>
      <c r="U116" s="12"/>
      <c r="V116" s="12"/>
      <c r="W116" s="11"/>
      <c r="X116" s="12"/>
      <c r="Y116" s="12"/>
      <c r="Z116" s="12"/>
      <c r="AA116" s="1"/>
      <c r="AB116" s="1"/>
      <c r="AC116" s="1"/>
    </row>
    <row r="117" spans="1:29" ht="12.75">
      <c r="A117" s="15"/>
      <c r="B117" s="12"/>
      <c r="C117" s="16" t="s">
        <v>49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7" t="s">
        <v>50</v>
      </c>
      <c r="N117" s="12"/>
      <c r="O117" s="12"/>
      <c r="P117" s="12"/>
      <c r="Q117" s="12"/>
      <c r="R117" s="12"/>
      <c r="S117" s="17"/>
      <c r="T117" s="12"/>
      <c r="U117" s="12"/>
      <c r="V117" s="12"/>
      <c r="W117" s="15"/>
      <c r="X117" s="12"/>
      <c r="Y117" s="12"/>
      <c r="Z117" s="12"/>
      <c r="AA117" s="2"/>
      <c r="AB117" s="2"/>
      <c r="AC117" s="2"/>
    </row>
    <row r="118" spans="1:29" ht="9" customHeight="1">
      <c r="A118" s="18"/>
      <c r="B118" s="12"/>
      <c r="C118" s="12"/>
      <c r="D118" s="12"/>
      <c r="E118" s="12"/>
      <c r="F118" s="12"/>
      <c r="G118" s="12"/>
      <c r="H118" s="19" t="s">
        <v>4</v>
      </c>
      <c r="I118" s="10"/>
      <c r="J118" s="19" t="s">
        <v>5</v>
      </c>
      <c r="K118" s="10"/>
      <c r="L118" s="10"/>
      <c r="M118" s="10"/>
      <c r="N118" s="10"/>
      <c r="O118" s="10"/>
      <c r="P118" s="10"/>
      <c r="Q118" s="10"/>
      <c r="R118" s="9" t="s">
        <v>6</v>
      </c>
      <c r="S118" s="10"/>
      <c r="T118" s="9" t="s">
        <v>7</v>
      </c>
      <c r="U118" s="10"/>
      <c r="V118" s="10"/>
      <c r="W118" s="10"/>
      <c r="X118" s="9" t="s">
        <v>8</v>
      </c>
      <c r="Y118" s="10"/>
      <c r="Z118" s="10"/>
      <c r="AA118" s="10"/>
      <c r="AB118" s="10"/>
      <c r="AC118" s="10"/>
    </row>
    <row r="119" spans="1:29" ht="9" customHeight="1">
      <c r="A119" s="11"/>
      <c r="B119" s="12"/>
      <c r="C119" s="12"/>
      <c r="D119" s="12"/>
      <c r="E119" s="12"/>
      <c r="F119" s="12"/>
      <c r="G119" s="12"/>
      <c r="H119" s="18" t="s">
        <v>20</v>
      </c>
      <c r="I119" s="12"/>
      <c r="J119" s="18" t="s">
        <v>21</v>
      </c>
      <c r="K119" s="12"/>
      <c r="L119" s="12"/>
      <c r="M119" s="12"/>
      <c r="N119" s="12"/>
      <c r="O119" s="12"/>
      <c r="P119" s="12"/>
      <c r="Q119" s="12"/>
      <c r="R119" s="20" t="s">
        <v>22</v>
      </c>
      <c r="S119" s="12"/>
      <c r="T119" s="14">
        <v>0</v>
      </c>
      <c r="U119" s="12"/>
      <c r="V119" s="12"/>
      <c r="W119" s="12"/>
      <c r="X119" s="14">
        <v>5000.04</v>
      </c>
      <c r="Y119" s="12"/>
      <c r="Z119" s="12"/>
      <c r="AA119" s="12"/>
      <c r="AB119" s="12"/>
      <c r="AC119" s="12"/>
    </row>
    <row r="120" spans="1:29" ht="9" customHeight="1">
      <c r="A120" s="13"/>
      <c r="B120" s="12"/>
      <c r="C120" s="12"/>
      <c r="D120" s="12"/>
      <c r="E120" s="12"/>
      <c r="F120" s="12"/>
      <c r="G120" s="12"/>
      <c r="H120" s="21" t="s">
        <v>25</v>
      </c>
      <c r="I120" s="22"/>
      <c r="J120" s="21"/>
      <c r="K120" s="22"/>
      <c r="L120" s="22"/>
      <c r="M120" s="22"/>
      <c r="N120" s="22"/>
      <c r="O120" s="22"/>
      <c r="P120" s="22"/>
      <c r="Q120" s="22"/>
      <c r="R120" s="21"/>
      <c r="S120" s="22"/>
      <c r="T120" s="23">
        <f>SUM(T119)</f>
        <v>0</v>
      </c>
      <c r="U120" s="22"/>
      <c r="V120" s="22"/>
      <c r="W120" s="22"/>
      <c r="X120" s="23">
        <f>SUM(X119)</f>
        <v>5000.04</v>
      </c>
      <c r="Y120" s="22"/>
      <c r="Z120" s="22"/>
      <c r="AA120" s="22"/>
      <c r="AB120" s="22"/>
      <c r="AC120" s="22"/>
    </row>
    <row r="121" ht="18" customHeight="1"/>
    <row r="122" ht="9" customHeight="1"/>
    <row r="123" spans="1:29" ht="12.75">
      <c r="A123" s="11"/>
      <c r="B123" s="12"/>
      <c r="C123" s="11"/>
      <c r="D123" s="12"/>
      <c r="E123" s="12"/>
      <c r="F123" s="12"/>
      <c r="G123" s="12"/>
      <c r="H123" s="12"/>
      <c r="I123" s="11"/>
      <c r="J123" s="12"/>
      <c r="K123" s="12"/>
      <c r="L123" s="12"/>
      <c r="M123" s="13"/>
      <c r="N123" s="12"/>
      <c r="O123" s="12"/>
      <c r="P123" s="12"/>
      <c r="Q123" s="12"/>
      <c r="R123" s="12"/>
      <c r="S123" s="11"/>
      <c r="T123" s="12"/>
      <c r="U123" s="12"/>
      <c r="V123" s="12"/>
      <c r="W123" s="11"/>
      <c r="X123" s="12"/>
      <c r="Y123" s="12"/>
      <c r="Z123" s="12"/>
      <c r="AA123" s="1"/>
      <c r="AB123" s="1"/>
      <c r="AC123" s="1"/>
    </row>
    <row r="124" spans="1:29" ht="12.75">
      <c r="A124" s="15"/>
      <c r="B124" s="12"/>
      <c r="C124" s="16" t="s">
        <v>51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7" t="s">
        <v>52</v>
      </c>
      <c r="N124" s="12"/>
      <c r="O124" s="12"/>
      <c r="P124" s="12"/>
      <c r="Q124" s="12"/>
      <c r="R124" s="12"/>
      <c r="S124" s="17"/>
      <c r="T124" s="12"/>
      <c r="U124" s="12"/>
      <c r="V124" s="12"/>
      <c r="W124" s="15"/>
      <c r="X124" s="12"/>
      <c r="Y124" s="12"/>
      <c r="Z124" s="12"/>
      <c r="AA124" s="2"/>
      <c r="AB124" s="2"/>
      <c r="AC124" s="2"/>
    </row>
    <row r="125" spans="1:29" ht="9" customHeight="1">
      <c r="A125" s="18"/>
      <c r="B125" s="12"/>
      <c r="C125" s="12"/>
      <c r="D125" s="12"/>
      <c r="E125" s="12"/>
      <c r="F125" s="12"/>
      <c r="G125" s="12"/>
      <c r="H125" s="19" t="s">
        <v>4</v>
      </c>
      <c r="I125" s="10"/>
      <c r="J125" s="19" t="s">
        <v>5</v>
      </c>
      <c r="K125" s="10"/>
      <c r="L125" s="10"/>
      <c r="M125" s="10"/>
      <c r="N125" s="10"/>
      <c r="O125" s="10"/>
      <c r="P125" s="10"/>
      <c r="Q125" s="10"/>
      <c r="R125" s="9" t="s">
        <v>6</v>
      </c>
      <c r="S125" s="10"/>
      <c r="T125" s="9" t="s">
        <v>7</v>
      </c>
      <c r="U125" s="10"/>
      <c r="V125" s="10"/>
      <c r="W125" s="10"/>
      <c r="X125" s="9" t="s">
        <v>8</v>
      </c>
      <c r="Y125" s="10"/>
      <c r="Z125" s="10"/>
      <c r="AA125" s="10"/>
      <c r="AB125" s="10"/>
      <c r="AC125" s="10"/>
    </row>
    <row r="126" spans="1:29" ht="9" customHeight="1">
      <c r="A126" s="11"/>
      <c r="B126" s="12"/>
      <c r="C126" s="12"/>
      <c r="D126" s="12"/>
      <c r="E126" s="12"/>
      <c r="F126" s="12"/>
      <c r="G126" s="12"/>
      <c r="H126" s="18" t="s">
        <v>10</v>
      </c>
      <c r="I126" s="12"/>
      <c r="J126" s="18" t="s">
        <v>11</v>
      </c>
      <c r="K126" s="12"/>
      <c r="L126" s="12"/>
      <c r="M126" s="12"/>
      <c r="N126" s="12"/>
      <c r="O126" s="12"/>
      <c r="P126" s="12"/>
      <c r="Q126" s="12"/>
      <c r="T126" s="14">
        <v>8</v>
      </c>
      <c r="U126" s="12"/>
      <c r="V126" s="12"/>
      <c r="W126" s="12"/>
      <c r="X126" s="14">
        <v>463.9</v>
      </c>
      <c r="Y126" s="12"/>
      <c r="Z126" s="12"/>
      <c r="AA126" s="12"/>
      <c r="AB126" s="12"/>
      <c r="AC126" s="12"/>
    </row>
    <row r="127" spans="1:29" ht="9" customHeight="1">
      <c r="A127" s="11"/>
      <c r="B127" s="12"/>
      <c r="C127" s="12"/>
      <c r="D127" s="12"/>
      <c r="E127" s="12"/>
      <c r="F127" s="12"/>
      <c r="G127" s="12"/>
      <c r="H127" s="18" t="s">
        <v>14</v>
      </c>
      <c r="I127" s="12"/>
      <c r="J127" s="18" t="s">
        <v>15</v>
      </c>
      <c r="K127" s="12"/>
      <c r="L127" s="12"/>
      <c r="M127" s="12"/>
      <c r="N127" s="12"/>
      <c r="O127" s="12"/>
      <c r="P127" s="12"/>
      <c r="Q127" s="12"/>
      <c r="T127" s="14">
        <v>64</v>
      </c>
      <c r="U127" s="12"/>
      <c r="V127" s="12"/>
      <c r="W127" s="12"/>
      <c r="X127" s="14">
        <v>3677.24</v>
      </c>
      <c r="Y127" s="12"/>
      <c r="Z127" s="12"/>
      <c r="AA127" s="12"/>
      <c r="AB127" s="12"/>
      <c r="AC127" s="12"/>
    </row>
    <row r="128" spans="1:29" ht="9" customHeight="1">
      <c r="A128" s="11"/>
      <c r="B128" s="12"/>
      <c r="C128" s="12"/>
      <c r="D128" s="12"/>
      <c r="E128" s="12"/>
      <c r="F128" s="12"/>
      <c r="G128" s="12"/>
      <c r="H128" s="18" t="s">
        <v>18</v>
      </c>
      <c r="I128" s="12"/>
      <c r="J128" s="18" t="s">
        <v>19</v>
      </c>
      <c r="K128" s="12"/>
      <c r="L128" s="12"/>
      <c r="M128" s="12"/>
      <c r="N128" s="12"/>
      <c r="O128" s="12"/>
      <c r="P128" s="12"/>
      <c r="Q128" s="12"/>
      <c r="T128" s="14">
        <v>24</v>
      </c>
      <c r="U128" s="12"/>
      <c r="V128" s="12"/>
      <c r="W128" s="12"/>
      <c r="X128" s="14">
        <v>1363.4</v>
      </c>
      <c r="Y128" s="12"/>
      <c r="Z128" s="12"/>
      <c r="AA128" s="12"/>
      <c r="AB128" s="12"/>
      <c r="AC128" s="12"/>
    </row>
    <row r="129" spans="1:29" ht="9" customHeight="1">
      <c r="A129" s="11"/>
      <c r="B129" s="12"/>
      <c r="C129" s="12"/>
      <c r="D129" s="12"/>
      <c r="E129" s="12"/>
      <c r="F129" s="12"/>
      <c r="G129" s="12"/>
      <c r="H129" s="18" t="s">
        <v>20</v>
      </c>
      <c r="I129" s="12"/>
      <c r="J129" s="18" t="s">
        <v>21</v>
      </c>
      <c r="K129" s="12"/>
      <c r="L129" s="12"/>
      <c r="M129" s="12"/>
      <c r="N129" s="12"/>
      <c r="O129" s="12"/>
      <c r="P129" s="12"/>
      <c r="Q129" s="12"/>
      <c r="R129" s="20" t="s">
        <v>22</v>
      </c>
      <c r="S129" s="12"/>
      <c r="T129" s="14">
        <v>1660</v>
      </c>
      <c r="U129" s="12"/>
      <c r="V129" s="12"/>
      <c r="W129" s="12"/>
      <c r="X129" s="14">
        <v>95500.5</v>
      </c>
      <c r="Y129" s="12"/>
      <c r="Z129" s="12"/>
      <c r="AA129" s="12"/>
      <c r="AB129" s="12"/>
      <c r="AC129" s="12"/>
    </row>
    <row r="130" spans="1:29" ht="9" customHeight="1">
      <c r="A130" s="11"/>
      <c r="B130" s="12"/>
      <c r="C130" s="12"/>
      <c r="D130" s="12"/>
      <c r="E130" s="12"/>
      <c r="F130" s="12"/>
      <c r="G130" s="12"/>
      <c r="H130" s="18" t="s">
        <v>28</v>
      </c>
      <c r="I130" s="12"/>
      <c r="J130" s="18" t="s">
        <v>28</v>
      </c>
      <c r="K130" s="12"/>
      <c r="L130" s="12"/>
      <c r="M130" s="12"/>
      <c r="N130" s="12"/>
      <c r="O130" s="12"/>
      <c r="P130" s="12"/>
      <c r="Q130" s="12"/>
      <c r="T130" s="14">
        <v>96</v>
      </c>
      <c r="U130" s="12"/>
      <c r="V130" s="12"/>
      <c r="W130" s="12"/>
      <c r="X130" s="14">
        <v>5521.5</v>
      </c>
      <c r="Y130" s="12"/>
      <c r="Z130" s="12"/>
      <c r="AA130" s="12"/>
      <c r="AB130" s="12"/>
      <c r="AC130" s="12"/>
    </row>
    <row r="131" spans="1:29" ht="9" customHeight="1">
      <c r="A131" s="11"/>
      <c r="B131" s="12"/>
      <c r="C131" s="12"/>
      <c r="D131" s="12"/>
      <c r="E131" s="12"/>
      <c r="F131" s="12"/>
      <c r="G131" s="12"/>
      <c r="H131" s="18" t="s">
        <v>43</v>
      </c>
      <c r="I131" s="12"/>
      <c r="J131" s="18" t="s">
        <v>44</v>
      </c>
      <c r="K131" s="12"/>
      <c r="L131" s="12"/>
      <c r="M131" s="12"/>
      <c r="N131" s="12"/>
      <c r="O131" s="12"/>
      <c r="P131" s="12"/>
      <c r="Q131" s="12"/>
      <c r="T131" s="14">
        <v>32</v>
      </c>
      <c r="U131" s="12"/>
      <c r="V131" s="12"/>
      <c r="W131" s="12"/>
      <c r="X131" s="14">
        <v>1844.27</v>
      </c>
      <c r="Y131" s="12"/>
      <c r="Z131" s="12"/>
      <c r="AA131" s="12"/>
      <c r="AB131" s="12"/>
      <c r="AC131" s="12"/>
    </row>
    <row r="132" spans="1:29" ht="9" customHeight="1">
      <c r="A132" s="11"/>
      <c r="B132" s="12"/>
      <c r="C132" s="12"/>
      <c r="D132" s="12"/>
      <c r="E132" s="12"/>
      <c r="F132" s="12"/>
      <c r="G132" s="12"/>
      <c r="H132" s="18" t="s">
        <v>23</v>
      </c>
      <c r="I132" s="12"/>
      <c r="J132" s="18" t="s">
        <v>24</v>
      </c>
      <c r="K132" s="12"/>
      <c r="L132" s="12"/>
      <c r="M132" s="12"/>
      <c r="N132" s="12"/>
      <c r="O132" s="12"/>
      <c r="P132" s="12"/>
      <c r="Q132" s="12"/>
      <c r="T132" s="14">
        <v>196</v>
      </c>
      <c r="U132" s="12"/>
      <c r="V132" s="12"/>
      <c r="W132" s="12"/>
      <c r="X132" s="14">
        <v>11224.05</v>
      </c>
      <c r="Y132" s="12"/>
      <c r="Z132" s="12"/>
      <c r="AA132" s="12"/>
      <c r="AB132" s="12"/>
      <c r="AC132" s="12"/>
    </row>
    <row r="133" spans="1:29" ht="9" customHeight="1">
      <c r="A133" s="13"/>
      <c r="B133" s="12"/>
      <c r="C133" s="12"/>
      <c r="D133" s="12"/>
      <c r="E133" s="12"/>
      <c r="F133" s="12"/>
      <c r="G133" s="12"/>
      <c r="H133" s="21" t="s">
        <v>25</v>
      </c>
      <c r="I133" s="22"/>
      <c r="J133" s="21"/>
      <c r="K133" s="22"/>
      <c r="L133" s="22"/>
      <c r="M133" s="22"/>
      <c r="N133" s="22"/>
      <c r="O133" s="22"/>
      <c r="P133" s="22"/>
      <c r="Q133" s="22"/>
      <c r="R133" s="21"/>
      <c r="S133" s="22"/>
      <c r="T133" s="23">
        <f>SUM(T126:W132)</f>
        <v>2080</v>
      </c>
      <c r="U133" s="22"/>
      <c r="V133" s="22"/>
      <c r="W133" s="22"/>
      <c r="X133" s="23">
        <f>SUM(X126:AC132)</f>
        <v>119594.86</v>
      </c>
      <c r="Y133" s="22"/>
      <c r="Z133" s="22"/>
      <c r="AA133" s="22"/>
      <c r="AB133" s="22"/>
      <c r="AC133" s="22"/>
    </row>
    <row r="134" ht="9" customHeight="1"/>
    <row r="135" spans="1:29" ht="12.75">
      <c r="A135" s="11"/>
      <c r="B135" s="12"/>
      <c r="C135" s="11"/>
      <c r="D135" s="12"/>
      <c r="E135" s="12"/>
      <c r="F135" s="12"/>
      <c r="G135" s="12"/>
      <c r="H135" s="12"/>
      <c r="I135" s="11"/>
      <c r="J135" s="12"/>
      <c r="K135" s="12"/>
      <c r="L135" s="12"/>
      <c r="M135" s="13"/>
      <c r="N135" s="12"/>
      <c r="O135" s="12"/>
      <c r="P135" s="12"/>
      <c r="Q135" s="12"/>
      <c r="R135" s="12"/>
      <c r="S135" s="11"/>
      <c r="T135" s="12"/>
      <c r="U135" s="12"/>
      <c r="V135" s="12"/>
      <c r="W135" s="11"/>
      <c r="X135" s="12"/>
      <c r="Y135" s="12"/>
      <c r="Z135" s="12"/>
      <c r="AA135" s="1"/>
      <c r="AB135" s="1"/>
      <c r="AC135" s="1"/>
    </row>
    <row r="136" spans="1:29" ht="12.75">
      <c r="A136" s="15"/>
      <c r="B136" s="12"/>
      <c r="C136" s="16" t="s">
        <v>53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7" t="s">
        <v>54</v>
      </c>
      <c r="N136" s="12"/>
      <c r="O136" s="12"/>
      <c r="P136" s="12"/>
      <c r="Q136" s="12"/>
      <c r="R136" s="12"/>
      <c r="S136" s="17"/>
      <c r="T136" s="12"/>
      <c r="U136" s="12"/>
      <c r="V136" s="12"/>
      <c r="W136" s="15"/>
      <c r="X136" s="12"/>
      <c r="Y136" s="12"/>
      <c r="Z136" s="12"/>
      <c r="AA136" s="2"/>
      <c r="AB136" s="2"/>
      <c r="AC136" s="2"/>
    </row>
    <row r="137" spans="1:29" ht="9" customHeight="1">
      <c r="A137" s="18"/>
      <c r="B137" s="12"/>
      <c r="C137" s="12"/>
      <c r="D137" s="12"/>
      <c r="E137" s="12"/>
      <c r="F137" s="12"/>
      <c r="G137" s="12"/>
      <c r="H137" s="19" t="s">
        <v>4</v>
      </c>
      <c r="I137" s="10"/>
      <c r="J137" s="19" t="s">
        <v>5</v>
      </c>
      <c r="K137" s="10"/>
      <c r="L137" s="10"/>
      <c r="M137" s="10"/>
      <c r="N137" s="10"/>
      <c r="O137" s="10"/>
      <c r="P137" s="10"/>
      <c r="Q137" s="10"/>
      <c r="R137" s="9" t="s">
        <v>6</v>
      </c>
      <c r="S137" s="10"/>
      <c r="T137" s="9" t="s">
        <v>7</v>
      </c>
      <c r="U137" s="10"/>
      <c r="V137" s="10"/>
      <c r="W137" s="10"/>
      <c r="X137" s="9" t="s">
        <v>8</v>
      </c>
      <c r="Y137" s="10"/>
      <c r="Z137" s="10"/>
      <c r="AA137" s="10"/>
      <c r="AB137" s="10"/>
      <c r="AC137" s="10"/>
    </row>
    <row r="138" spans="1:29" ht="9" customHeight="1">
      <c r="A138" s="11"/>
      <c r="B138" s="12"/>
      <c r="C138" s="12"/>
      <c r="D138" s="12"/>
      <c r="E138" s="12"/>
      <c r="F138" s="12"/>
      <c r="G138" s="12"/>
      <c r="H138" s="18" t="s">
        <v>20</v>
      </c>
      <c r="I138" s="12"/>
      <c r="J138" s="18" t="s">
        <v>21</v>
      </c>
      <c r="K138" s="12"/>
      <c r="L138" s="12"/>
      <c r="M138" s="12"/>
      <c r="N138" s="12"/>
      <c r="O138" s="12"/>
      <c r="P138" s="12"/>
      <c r="Q138" s="12"/>
      <c r="R138" s="20" t="s">
        <v>22</v>
      </c>
      <c r="S138" s="12"/>
      <c r="T138" s="14">
        <v>0</v>
      </c>
      <c r="U138" s="12"/>
      <c r="V138" s="12"/>
      <c r="W138" s="12"/>
      <c r="X138" s="14">
        <v>5000.04</v>
      </c>
      <c r="Y138" s="12"/>
      <c r="Z138" s="12"/>
      <c r="AA138" s="12"/>
      <c r="AB138" s="12"/>
      <c r="AC138" s="12"/>
    </row>
    <row r="139" spans="1:29" ht="9" customHeight="1">
      <c r="A139" s="13"/>
      <c r="B139" s="12"/>
      <c r="C139" s="12"/>
      <c r="D139" s="12"/>
      <c r="E139" s="12"/>
      <c r="F139" s="12"/>
      <c r="G139" s="12"/>
      <c r="H139" s="21" t="s">
        <v>25</v>
      </c>
      <c r="I139" s="22"/>
      <c r="J139" s="21"/>
      <c r="K139" s="22"/>
      <c r="L139" s="22"/>
      <c r="M139" s="22"/>
      <c r="N139" s="22"/>
      <c r="O139" s="22"/>
      <c r="P139" s="22"/>
      <c r="Q139" s="22"/>
      <c r="R139" s="21"/>
      <c r="S139" s="22"/>
      <c r="T139" s="23">
        <f>SUM(T138)</f>
        <v>0</v>
      </c>
      <c r="U139" s="22"/>
      <c r="V139" s="22"/>
      <c r="W139" s="22"/>
      <c r="X139" s="23">
        <f>SUM(X138)</f>
        <v>5000.04</v>
      </c>
      <c r="Y139" s="22"/>
      <c r="Z139" s="22"/>
      <c r="AA139" s="22"/>
      <c r="AB139" s="22"/>
      <c r="AC139" s="22"/>
    </row>
    <row r="140" ht="18" customHeight="1"/>
    <row r="141" ht="9" customHeight="1"/>
    <row r="142" spans="1:29" ht="12.75">
      <c r="A142" s="11"/>
      <c r="B142" s="12"/>
      <c r="C142" s="11"/>
      <c r="D142" s="12"/>
      <c r="E142" s="12"/>
      <c r="F142" s="12"/>
      <c r="G142" s="12"/>
      <c r="H142" s="12"/>
      <c r="I142" s="11"/>
      <c r="J142" s="12"/>
      <c r="K142" s="12"/>
      <c r="L142" s="12"/>
      <c r="M142" s="13"/>
      <c r="N142" s="12"/>
      <c r="O142" s="12"/>
      <c r="P142" s="12"/>
      <c r="Q142" s="12"/>
      <c r="R142" s="12"/>
      <c r="S142" s="11"/>
      <c r="T142" s="12"/>
      <c r="U142" s="12"/>
      <c r="V142" s="12"/>
      <c r="W142" s="11"/>
      <c r="X142" s="12"/>
      <c r="Y142" s="12"/>
      <c r="Z142" s="12"/>
      <c r="AA142" s="1"/>
      <c r="AB142" s="1"/>
      <c r="AC142" s="1"/>
    </row>
    <row r="143" spans="1:29" ht="12.75">
      <c r="A143" s="15"/>
      <c r="B143" s="12"/>
      <c r="C143" s="16" t="s">
        <v>55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7" t="s">
        <v>56</v>
      </c>
      <c r="N143" s="12"/>
      <c r="O143" s="12"/>
      <c r="P143" s="12"/>
      <c r="Q143" s="12"/>
      <c r="R143" s="12"/>
      <c r="S143" s="17"/>
      <c r="T143" s="12"/>
      <c r="U143" s="12"/>
      <c r="V143" s="12"/>
      <c r="W143" s="15"/>
      <c r="X143" s="12"/>
      <c r="Y143" s="12"/>
      <c r="Z143" s="12"/>
      <c r="AA143" s="2"/>
      <c r="AB143" s="2"/>
      <c r="AC143" s="2"/>
    </row>
    <row r="144" spans="1:29" ht="9" customHeight="1">
      <c r="A144" s="18"/>
      <c r="B144" s="12"/>
      <c r="C144" s="12"/>
      <c r="D144" s="12"/>
      <c r="E144" s="12"/>
      <c r="F144" s="12"/>
      <c r="G144" s="12"/>
      <c r="H144" s="19" t="s">
        <v>4</v>
      </c>
      <c r="I144" s="10"/>
      <c r="J144" s="19" t="s">
        <v>5</v>
      </c>
      <c r="K144" s="10"/>
      <c r="L144" s="10"/>
      <c r="M144" s="10"/>
      <c r="N144" s="10"/>
      <c r="O144" s="10"/>
      <c r="P144" s="10"/>
      <c r="Q144" s="10"/>
      <c r="R144" s="9" t="s">
        <v>6</v>
      </c>
      <c r="S144" s="10"/>
      <c r="T144" s="9" t="s">
        <v>7</v>
      </c>
      <c r="U144" s="10"/>
      <c r="V144" s="10"/>
      <c r="W144" s="10"/>
      <c r="X144" s="9" t="s">
        <v>8</v>
      </c>
      <c r="Y144" s="10"/>
      <c r="Z144" s="10"/>
      <c r="AA144" s="10"/>
      <c r="AB144" s="10"/>
      <c r="AC144" s="10"/>
    </row>
    <row r="145" spans="1:29" ht="9" customHeight="1">
      <c r="A145" s="11"/>
      <c r="B145" s="12"/>
      <c r="C145" s="12"/>
      <c r="D145" s="12"/>
      <c r="E145" s="12"/>
      <c r="F145" s="12"/>
      <c r="G145" s="12"/>
      <c r="H145" s="18" t="s">
        <v>20</v>
      </c>
      <c r="I145" s="12"/>
      <c r="J145" s="18" t="s">
        <v>21</v>
      </c>
      <c r="K145" s="12"/>
      <c r="L145" s="12"/>
      <c r="M145" s="12"/>
      <c r="N145" s="12"/>
      <c r="O145" s="12"/>
      <c r="P145" s="12"/>
      <c r="Q145" s="12"/>
      <c r="R145" s="20" t="s">
        <v>22</v>
      </c>
      <c r="S145" s="12"/>
      <c r="T145" s="14">
        <v>0</v>
      </c>
      <c r="U145" s="12"/>
      <c r="V145" s="12"/>
      <c r="W145" s="12"/>
      <c r="X145" s="14">
        <v>44666.68</v>
      </c>
      <c r="Y145" s="12"/>
      <c r="Z145" s="12"/>
      <c r="AA145" s="12"/>
      <c r="AB145" s="12"/>
      <c r="AC145" s="12"/>
    </row>
    <row r="146" spans="1:29" ht="9" customHeight="1">
      <c r="A146" s="13"/>
      <c r="B146" s="12"/>
      <c r="C146" s="12"/>
      <c r="D146" s="12"/>
      <c r="E146" s="12"/>
      <c r="F146" s="12"/>
      <c r="G146" s="12"/>
      <c r="H146" s="21" t="s">
        <v>25</v>
      </c>
      <c r="I146" s="22"/>
      <c r="J146" s="21"/>
      <c r="K146" s="22"/>
      <c r="L146" s="22"/>
      <c r="M146" s="22"/>
      <c r="N146" s="22"/>
      <c r="O146" s="22"/>
      <c r="P146" s="22"/>
      <c r="Q146" s="22"/>
      <c r="R146" s="21"/>
      <c r="S146" s="22"/>
      <c r="T146" s="23">
        <f>SUM(T145)</f>
        <v>0</v>
      </c>
      <c r="U146" s="22"/>
      <c r="V146" s="22"/>
      <c r="W146" s="22"/>
      <c r="X146" s="23">
        <f>SUM(X145)</f>
        <v>44666.68</v>
      </c>
      <c r="Y146" s="22"/>
      <c r="Z146" s="22"/>
      <c r="AA146" s="22"/>
      <c r="AB146" s="22"/>
      <c r="AC146" s="22"/>
    </row>
    <row r="147" ht="18" customHeight="1"/>
    <row r="148" ht="9" customHeight="1"/>
    <row r="149" spans="1:29" ht="12.75">
      <c r="A149" s="11"/>
      <c r="B149" s="12"/>
      <c r="C149" s="11"/>
      <c r="D149" s="12"/>
      <c r="E149" s="12"/>
      <c r="F149" s="12"/>
      <c r="G149" s="12"/>
      <c r="H149" s="12"/>
      <c r="I149" s="11"/>
      <c r="J149" s="12"/>
      <c r="K149" s="12"/>
      <c r="L149" s="12"/>
      <c r="M149" s="13"/>
      <c r="N149" s="12"/>
      <c r="O149" s="12"/>
      <c r="P149" s="12"/>
      <c r="Q149" s="12"/>
      <c r="R149" s="12"/>
      <c r="S149" s="11"/>
      <c r="T149" s="12"/>
      <c r="U149" s="12"/>
      <c r="V149" s="12"/>
      <c r="W149" s="11"/>
      <c r="X149" s="12"/>
      <c r="Y149" s="12"/>
      <c r="Z149" s="12"/>
      <c r="AA149" s="1"/>
      <c r="AB149" s="1"/>
      <c r="AC149" s="1"/>
    </row>
    <row r="150" spans="1:29" ht="12.75">
      <c r="A150" s="15"/>
      <c r="B150" s="12"/>
      <c r="C150" s="16" t="s">
        <v>57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7" t="s">
        <v>58</v>
      </c>
      <c r="N150" s="12"/>
      <c r="O150" s="12"/>
      <c r="P150" s="12"/>
      <c r="Q150" s="12"/>
      <c r="R150" s="12"/>
      <c r="S150" s="17"/>
      <c r="T150" s="12"/>
      <c r="U150" s="12"/>
      <c r="V150" s="12"/>
      <c r="W150" s="15"/>
      <c r="X150" s="12"/>
      <c r="Y150" s="12"/>
      <c r="Z150" s="12"/>
      <c r="AA150" s="2"/>
      <c r="AB150" s="2"/>
      <c r="AC150" s="2"/>
    </row>
    <row r="151" spans="1:29" ht="9" customHeight="1">
      <c r="A151" s="18"/>
      <c r="B151" s="12"/>
      <c r="C151" s="12"/>
      <c r="D151" s="12"/>
      <c r="E151" s="12"/>
      <c r="F151" s="12"/>
      <c r="G151" s="12"/>
      <c r="H151" s="19" t="s">
        <v>4</v>
      </c>
      <c r="I151" s="10"/>
      <c r="J151" s="19" t="s">
        <v>5</v>
      </c>
      <c r="K151" s="10"/>
      <c r="L151" s="10"/>
      <c r="M151" s="10"/>
      <c r="N151" s="10"/>
      <c r="O151" s="10"/>
      <c r="P151" s="10"/>
      <c r="Q151" s="10"/>
      <c r="R151" s="9" t="s">
        <v>6</v>
      </c>
      <c r="S151" s="10"/>
      <c r="T151" s="9" t="s">
        <v>7</v>
      </c>
      <c r="U151" s="10"/>
      <c r="V151" s="10"/>
      <c r="W151" s="10"/>
      <c r="X151" s="9" t="s">
        <v>8</v>
      </c>
      <c r="Y151" s="10"/>
      <c r="Z151" s="10"/>
      <c r="AA151" s="10"/>
      <c r="AB151" s="10"/>
      <c r="AC151" s="10"/>
    </row>
    <row r="152" spans="1:29" ht="9" customHeight="1">
      <c r="A152" s="11"/>
      <c r="B152" s="12"/>
      <c r="C152" s="12"/>
      <c r="D152" s="12"/>
      <c r="E152" s="12"/>
      <c r="F152" s="12"/>
      <c r="G152" s="12"/>
      <c r="H152" s="18" t="s">
        <v>33</v>
      </c>
      <c r="I152" s="12"/>
      <c r="J152" s="18" t="s">
        <v>34</v>
      </c>
      <c r="K152" s="12"/>
      <c r="L152" s="12"/>
      <c r="M152" s="12"/>
      <c r="N152" s="12"/>
      <c r="O152" s="12"/>
      <c r="P152" s="12"/>
      <c r="Q152" s="12"/>
      <c r="T152" s="14">
        <v>9</v>
      </c>
      <c r="U152" s="12"/>
      <c r="V152" s="12"/>
      <c r="W152" s="12"/>
      <c r="X152" s="14">
        <v>348.96</v>
      </c>
      <c r="Y152" s="12"/>
      <c r="Z152" s="12"/>
      <c r="AA152" s="12"/>
      <c r="AB152" s="12"/>
      <c r="AC152" s="12"/>
    </row>
    <row r="153" spans="1:29" ht="9" customHeight="1">
      <c r="A153" s="11"/>
      <c r="B153" s="12"/>
      <c r="C153" s="12"/>
      <c r="D153" s="12"/>
      <c r="E153" s="12"/>
      <c r="F153" s="12"/>
      <c r="G153" s="12"/>
      <c r="H153" s="18" t="s">
        <v>9</v>
      </c>
      <c r="I153" s="12"/>
      <c r="J153" s="18" t="s">
        <v>9</v>
      </c>
      <c r="K153" s="12"/>
      <c r="L153" s="12"/>
      <c r="M153" s="12"/>
      <c r="N153" s="12"/>
      <c r="O153" s="12"/>
      <c r="P153" s="12"/>
      <c r="Q153" s="12"/>
      <c r="T153" s="14">
        <v>0</v>
      </c>
      <c r="U153" s="12"/>
      <c r="V153" s="12"/>
      <c r="W153" s="12"/>
      <c r="X153" s="14">
        <v>250</v>
      </c>
      <c r="Y153" s="12"/>
      <c r="Z153" s="12"/>
      <c r="AA153" s="12"/>
      <c r="AB153" s="12"/>
      <c r="AC153" s="12"/>
    </row>
    <row r="154" spans="1:29" ht="9" customHeight="1">
      <c r="A154" s="11"/>
      <c r="B154" s="12"/>
      <c r="C154" s="12"/>
      <c r="D154" s="12"/>
      <c r="E154" s="12"/>
      <c r="F154" s="12"/>
      <c r="G154" s="12"/>
      <c r="H154" s="18" t="s">
        <v>10</v>
      </c>
      <c r="I154" s="12"/>
      <c r="J154" s="18" t="s">
        <v>11</v>
      </c>
      <c r="K154" s="12"/>
      <c r="L154" s="12"/>
      <c r="M154" s="12"/>
      <c r="N154" s="12"/>
      <c r="O154" s="12"/>
      <c r="P154" s="12"/>
      <c r="Q154" s="12"/>
      <c r="T154" s="14">
        <v>8</v>
      </c>
      <c r="U154" s="12"/>
      <c r="V154" s="12"/>
      <c r="W154" s="12"/>
      <c r="X154" s="14">
        <v>310.18</v>
      </c>
      <c r="Y154" s="12"/>
      <c r="Z154" s="12"/>
      <c r="AA154" s="12"/>
      <c r="AB154" s="12"/>
      <c r="AC154" s="12"/>
    </row>
    <row r="155" spans="1:29" ht="9" customHeight="1">
      <c r="A155" s="11"/>
      <c r="B155" s="12"/>
      <c r="C155" s="12"/>
      <c r="D155" s="12"/>
      <c r="E155" s="12"/>
      <c r="F155" s="12"/>
      <c r="G155" s="12"/>
      <c r="H155" s="18" t="s">
        <v>14</v>
      </c>
      <c r="I155" s="12"/>
      <c r="J155" s="18" t="s">
        <v>15</v>
      </c>
      <c r="K155" s="12"/>
      <c r="L155" s="12"/>
      <c r="M155" s="12"/>
      <c r="N155" s="12"/>
      <c r="O155" s="12"/>
      <c r="P155" s="12"/>
      <c r="Q155" s="12"/>
      <c r="T155" s="14">
        <v>65</v>
      </c>
      <c r="U155" s="12"/>
      <c r="V155" s="12"/>
      <c r="W155" s="12"/>
      <c r="X155" s="14">
        <v>2497.54</v>
      </c>
      <c r="Y155" s="12"/>
      <c r="Z155" s="12"/>
      <c r="AA155" s="12"/>
      <c r="AB155" s="12"/>
      <c r="AC155" s="12"/>
    </row>
    <row r="156" spans="1:29" ht="9" customHeight="1">
      <c r="A156" s="11"/>
      <c r="B156" s="12"/>
      <c r="C156" s="12"/>
      <c r="D156" s="12"/>
      <c r="E156" s="12"/>
      <c r="F156" s="12"/>
      <c r="G156" s="12"/>
      <c r="H156" s="18" t="s">
        <v>18</v>
      </c>
      <c r="I156" s="12"/>
      <c r="J156" s="18" t="s">
        <v>19</v>
      </c>
      <c r="K156" s="12"/>
      <c r="L156" s="12"/>
      <c r="M156" s="12"/>
      <c r="N156" s="12"/>
      <c r="O156" s="12"/>
      <c r="P156" s="12"/>
      <c r="Q156" s="12"/>
      <c r="T156" s="14">
        <v>24</v>
      </c>
      <c r="U156" s="12"/>
      <c r="V156" s="12"/>
      <c r="W156" s="12"/>
      <c r="X156" s="14">
        <v>926.77</v>
      </c>
      <c r="Y156" s="12"/>
      <c r="Z156" s="12"/>
      <c r="AA156" s="12"/>
      <c r="AB156" s="12"/>
      <c r="AC156" s="12"/>
    </row>
    <row r="157" spans="1:29" ht="9" customHeight="1">
      <c r="A157" s="11"/>
      <c r="B157" s="12"/>
      <c r="C157" s="12"/>
      <c r="D157" s="12"/>
      <c r="E157" s="12"/>
      <c r="F157" s="12"/>
      <c r="G157" s="12"/>
      <c r="H157" s="18" t="s">
        <v>20</v>
      </c>
      <c r="I157" s="12"/>
      <c r="J157" s="18" t="s">
        <v>21</v>
      </c>
      <c r="K157" s="12"/>
      <c r="L157" s="12"/>
      <c r="M157" s="12"/>
      <c r="N157" s="12"/>
      <c r="O157" s="12"/>
      <c r="P157" s="12"/>
      <c r="Q157" s="12"/>
      <c r="R157" s="20" t="s">
        <v>22</v>
      </c>
      <c r="S157" s="12"/>
      <c r="T157" s="14">
        <v>1914</v>
      </c>
      <c r="U157" s="12"/>
      <c r="V157" s="12"/>
      <c r="W157" s="12"/>
      <c r="X157" s="14">
        <v>73730.61</v>
      </c>
      <c r="Y157" s="12"/>
      <c r="Z157" s="12"/>
      <c r="AA157" s="12"/>
      <c r="AB157" s="12"/>
      <c r="AC157" s="12"/>
    </row>
    <row r="158" spans="1:29" ht="9" customHeight="1">
      <c r="A158" s="11"/>
      <c r="B158" s="12"/>
      <c r="C158" s="12"/>
      <c r="D158" s="12"/>
      <c r="E158" s="12"/>
      <c r="F158" s="12"/>
      <c r="G158" s="12"/>
      <c r="H158" s="18" t="s">
        <v>23</v>
      </c>
      <c r="I158" s="12"/>
      <c r="J158" s="18" t="s">
        <v>24</v>
      </c>
      <c r="K158" s="12"/>
      <c r="L158" s="12"/>
      <c r="M158" s="12"/>
      <c r="N158" s="12"/>
      <c r="O158" s="12"/>
      <c r="P158" s="12"/>
      <c r="Q158" s="12"/>
      <c r="T158" s="14">
        <v>100</v>
      </c>
      <c r="U158" s="12"/>
      <c r="V158" s="12"/>
      <c r="W158" s="12"/>
      <c r="X158" s="14">
        <v>3902.11</v>
      </c>
      <c r="Y158" s="12"/>
      <c r="Z158" s="12"/>
      <c r="AA158" s="12"/>
      <c r="AB158" s="12"/>
      <c r="AC158" s="12"/>
    </row>
    <row r="159" spans="1:29" ht="9" customHeight="1">
      <c r="A159" s="13"/>
      <c r="B159" s="12"/>
      <c r="C159" s="12"/>
      <c r="D159" s="12"/>
      <c r="E159" s="12"/>
      <c r="F159" s="12"/>
      <c r="G159" s="12"/>
      <c r="H159" s="21" t="s">
        <v>25</v>
      </c>
      <c r="I159" s="22"/>
      <c r="J159" s="21"/>
      <c r="K159" s="22"/>
      <c r="L159" s="22"/>
      <c r="M159" s="22"/>
      <c r="N159" s="22"/>
      <c r="O159" s="22"/>
      <c r="P159" s="22"/>
      <c r="Q159" s="22"/>
      <c r="R159" s="21"/>
      <c r="S159" s="22"/>
      <c r="T159" s="23">
        <f>SUM(T152:W158)</f>
        <v>2120</v>
      </c>
      <c r="U159" s="22"/>
      <c r="V159" s="22"/>
      <c r="W159" s="22"/>
      <c r="X159" s="23">
        <f>SUM(X152:AC158)</f>
        <v>81966.17</v>
      </c>
      <c r="Y159" s="22"/>
      <c r="Z159" s="22"/>
      <c r="AA159" s="22"/>
      <c r="AB159" s="22"/>
      <c r="AC159" s="22"/>
    </row>
    <row r="160" ht="9" customHeight="1"/>
    <row r="161" spans="1:29" ht="12.75">
      <c r="A161" s="11"/>
      <c r="B161" s="12"/>
      <c r="C161" s="11"/>
      <c r="D161" s="12"/>
      <c r="E161" s="12"/>
      <c r="F161" s="12"/>
      <c r="G161" s="12"/>
      <c r="H161" s="12"/>
      <c r="I161" s="11"/>
      <c r="J161" s="12"/>
      <c r="K161" s="12"/>
      <c r="L161" s="12"/>
      <c r="M161" s="13"/>
      <c r="N161" s="12"/>
      <c r="O161" s="12"/>
      <c r="P161" s="12"/>
      <c r="Q161" s="12"/>
      <c r="R161" s="12"/>
      <c r="S161" s="11"/>
      <c r="T161" s="12"/>
      <c r="U161" s="12"/>
      <c r="V161" s="12"/>
      <c r="W161" s="11"/>
      <c r="X161" s="12"/>
      <c r="Y161" s="12"/>
      <c r="Z161" s="12"/>
      <c r="AA161" s="1"/>
      <c r="AB161" s="1"/>
      <c r="AC161" s="1"/>
    </row>
    <row r="162" spans="1:29" ht="12.75">
      <c r="A162" s="15"/>
      <c r="B162" s="12"/>
      <c r="C162" s="16" t="s">
        <v>59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7" t="s">
        <v>60</v>
      </c>
      <c r="N162" s="12"/>
      <c r="O162" s="12"/>
      <c r="P162" s="12"/>
      <c r="Q162" s="12"/>
      <c r="R162" s="12"/>
      <c r="S162" s="17"/>
      <c r="T162" s="12"/>
      <c r="U162" s="12"/>
      <c r="V162" s="12"/>
      <c r="W162" s="15"/>
      <c r="X162" s="12"/>
      <c r="Y162" s="12"/>
      <c r="Z162" s="12"/>
      <c r="AA162" s="2"/>
      <c r="AB162" s="2"/>
      <c r="AC162" s="2"/>
    </row>
    <row r="163" spans="1:29" ht="9" customHeight="1">
      <c r="A163" s="18"/>
      <c r="B163" s="12"/>
      <c r="C163" s="12"/>
      <c r="D163" s="12"/>
      <c r="E163" s="12"/>
      <c r="F163" s="12"/>
      <c r="G163" s="12"/>
      <c r="H163" s="19" t="s">
        <v>4</v>
      </c>
      <c r="I163" s="10"/>
      <c r="J163" s="19" t="s">
        <v>5</v>
      </c>
      <c r="K163" s="10"/>
      <c r="L163" s="10"/>
      <c r="M163" s="10"/>
      <c r="N163" s="10"/>
      <c r="O163" s="10"/>
      <c r="P163" s="10"/>
      <c r="Q163" s="10"/>
      <c r="R163" s="9" t="s">
        <v>6</v>
      </c>
      <c r="S163" s="10"/>
      <c r="T163" s="9" t="s">
        <v>7</v>
      </c>
      <c r="U163" s="10"/>
      <c r="V163" s="10"/>
      <c r="W163" s="10"/>
      <c r="X163" s="9" t="s">
        <v>8</v>
      </c>
      <c r="Y163" s="10"/>
      <c r="Z163" s="10"/>
      <c r="AA163" s="10"/>
      <c r="AB163" s="10"/>
      <c r="AC163" s="10"/>
    </row>
    <row r="164" spans="1:29" ht="9" customHeight="1">
      <c r="A164" s="11"/>
      <c r="B164" s="12"/>
      <c r="C164" s="12"/>
      <c r="D164" s="12"/>
      <c r="E164" s="12"/>
      <c r="F164" s="12"/>
      <c r="G164" s="12"/>
      <c r="H164" s="18" t="s">
        <v>20</v>
      </c>
      <c r="I164" s="12"/>
      <c r="J164" s="18" t="s">
        <v>21</v>
      </c>
      <c r="K164" s="12"/>
      <c r="L164" s="12"/>
      <c r="M164" s="12"/>
      <c r="N164" s="12"/>
      <c r="O164" s="12"/>
      <c r="P164" s="12"/>
      <c r="Q164" s="12"/>
      <c r="R164" s="20" t="s">
        <v>22</v>
      </c>
      <c r="S164" s="12"/>
      <c r="T164" s="14">
        <v>0</v>
      </c>
      <c r="U164" s="12"/>
      <c r="V164" s="12"/>
      <c r="W164" s="12"/>
      <c r="X164" s="14">
        <v>5000.04</v>
      </c>
      <c r="Y164" s="12"/>
      <c r="Z164" s="12"/>
      <c r="AA164" s="12"/>
      <c r="AB164" s="12"/>
      <c r="AC164" s="12"/>
    </row>
    <row r="165" spans="1:29" ht="9" customHeight="1">
      <c r="A165" s="13"/>
      <c r="B165" s="12"/>
      <c r="C165" s="12"/>
      <c r="D165" s="12"/>
      <c r="E165" s="12"/>
      <c r="F165" s="12"/>
      <c r="G165" s="12"/>
      <c r="H165" s="21" t="s">
        <v>25</v>
      </c>
      <c r="I165" s="22"/>
      <c r="J165" s="21"/>
      <c r="K165" s="22"/>
      <c r="L165" s="22"/>
      <c r="M165" s="22"/>
      <c r="N165" s="22"/>
      <c r="O165" s="22"/>
      <c r="P165" s="22"/>
      <c r="Q165" s="22"/>
      <c r="R165" s="21"/>
      <c r="S165" s="22"/>
      <c r="T165" s="23">
        <f>SUM(T164)</f>
        <v>0</v>
      </c>
      <c r="U165" s="22"/>
      <c r="V165" s="22"/>
      <c r="W165" s="22"/>
      <c r="X165" s="23">
        <f>SUM(X164)</f>
        <v>5000.04</v>
      </c>
      <c r="Y165" s="22"/>
      <c r="Z165" s="22"/>
      <c r="AA165" s="22"/>
      <c r="AB165" s="22"/>
      <c r="AC165" s="22"/>
    </row>
    <row r="166" ht="18" customHeight="1"/>
    <row r="167" ht="9" customHeight="1"/>
    <row r="168" spans="1:29" ht="12.75">
      <c r="A168" s="11"/>
      <c r="B168" s="12"/>
      <c r="C168" s="11"/>
      <c r="D168" s="12"/>
      <c r="E168" s="12"/>
      <c r="F168" s="12"/>
      <c r="G168" s="12"/>
      <c r="H168" s="12"/>
      <c r="I168" s="11"/>
      <c r="J168" s="12"/>
      <c r="K168" s="12"/>
      <c r="L168" s="12"/>
      <c r="M168" s="13"/>
      <c r="N168" s="12"/>
      <c r="O168" s="12"/>
      <c r="P168" s="12"/>
      <c r="Q168" s="12"/>
      <c r="R168" s="12"/>
      <c r="S168" s="11"/>
      <c r="T168" s="12"/>
      <c r="U168" s="12"/>
      <c r="V168" s="12"/>
      <c r="W168" s="11"/>
      <c r="X168" s="12"/>
      <c r="Y168" s="12"/>
      <c r="Z168" s="12"/>
      <c r="AA168" s="1"/>
      <c r="AB168" s="1"/>
      <c r="AC168" s="1"/>
    </row>
    <row r="169" spans="1:29" ht="12.75">
      <c r="A169" s="15"/>
      <c r="B169" s="12"/>
      <c r="C169" s="16" t="s">
        <v>61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7" t="s">
        <v>62</v>
      </c>
      <c r="N169" s="12"/>
      <c r="O169" s="12"/>
      <c r="P169" s="12"/>
      <c r="Q169" s="12"/>
      <c r="R169" s="12"/>
      <c r="S169" s="17"/>
      <c r="T169" s="12"/>
      <c r="U169" s="12"/>
      <c r="V169" s="12"/>
      <c r="W169" s="15"/>
      <c r="X169" s="12"/>
      <c r="Y169" s="12"/>
      <c r="Z169" s="12"/>
      <c r="AA169" s="2"/>
      <c r="AB169" s="2"/>
      <c r="AC169" s="2"/>
    </row>
    <row r="170" spans="1:29" ht="9" customHeight="1">
      <c r="A170" s="18"/>
      <c r="B170" s="12"/>
      <c r="C170" s="12"/>
      <c r="D170" s="12"/>
      <c r="E170" s="12"/>
      <c r="F170" s="12"/>
      <c r="G170" s="12"/>
      <c r="H170" s="19" t="s">
        <v>4</v>
      </c>
      <c r="I170" s="10"/>
      <c r="J170" s="19" t="s">
        <v>5</v>
      </c>
      <c r="K170" s="10"/>
      <c r="L170" s="10"/>
      <c r="M170" s="10"/>
      <c r="N170" s="10"/>
      <c r="O170" s="10"/>
      <c r="P170" s="10"/>
      <c r="Q170" s="10"/>
      <c r="R170" s="9" t="s">
        <v>6</v>
      </c>
      <c r="S170" s="10"/>
      <c r="T170" s="9" t="s">
        <v>7</v>
      </c>
      <c r="U170" s="10"/>
      <c r="V170" s="10"/>
      <c r="W170" s="10"/>
      <c r="X170" s="9" t="s">
        <v>8</v>
      </c>
      <c r="Y170" s="10"/>
      <c r="Z170" s="10"/>
      <c r="AA170" s="10"/>
      <c r="AB170" s="10"/>
      <c r="AC170" s="10"/>
    </row>
    <row r="171" spans="1:29" ht="9" customHeight="1">
      <c r="A171" s="11"/>
      <c r="B171" s="12"/>
      <c r="C171" s="12"/>
      <c r="D171" s="12"/>
      <c r="E171" s="12"/>
      <c r="F171" s="12"/>
      <c r="G171" s="12"/>
      <c r="H171" s="18" t="s">
        <v>20</v>
      </c>
      <c r="I171" s="12"/>
      <c r="J171" s="18" t="s">
        <v>21</v>
      </c>
      <c r="K171" s="12"/>
      <c r="L171" s="12"/>
      <c r="M171" s="12"/>
      <c r="N171" s="12"/>
      <c r="O171" s="12"/>
      <c r="P171" s="12"/>
      <c r="Q171" s="12"/>
      <c r="R171" s="20" t="s">
        <v>22</v>
      </c>
      <c r="S171" s="12"/>
      <c r="T171" s="14">
        <v>0</v>
      </c>
      <c r="U171" s="12"/>
      <c r="V171" s="12"/>
      <c r="W171" s="12"/>
      <c r="X171" s="14">
        <v>5000.04</v>
      </c>
      <c r="Y171" s="12"/>
      <c r="Z171" s="12"/>
      <c r="AA171" s="12"/>
      <c r="AB171" s="12"/>
      <c r="AC171" s="12"/>
    </row>
    <row r="172" spans="1:29" ht="9" customHeight="1">
      <c r="A172" s="13"/>
      <c r="B172" s="12"/>
      <c r="C172" s="12"/>
      <c r="D172" s="12"/>
      <c r="E172" s="12"/>
      <c r="F172" s="12"/>
      <c r="G172" s="12"/>
      <c r="H172" s="21" t="s">
        <v>25</v>
      </c>
      <c r="I172" s="22"/>
      <c r="J172" s="21"/>
      <c r="K172" s="22"/>
      <c r="L172" s="22"/>
      <c r="M172" s="22"/>
      <c r="N172" s="22"/>
      <c r="O172" s="22"/>
      <c r="P172" s="22"/>
      <c r="Q172" s="22"/>
      <c r="R172" s="21"/>
      <c r="S172" s="22"/>
      <c r="T172" s="23">
        <f>SUM(T171)</f>
        <v>0</v>
      </c>
      <c r="U172" s="22"/>
      <c r="V172" s="22"/>
      <c r="W172" s="22"/>
      <c r="X172" s="23">
        <f>SUM(X171)</f>
        <v>5000.04</v>
      </c>
      <c r="Y172" s="22"/>
      <c r="Z172" s="22"/>
      <c r="AA172" s="22"/>
      <c r="AB172" s="22"/>
      <c r="AC172" s="22"/>
    </row>
    <row r="173" ht="18" customHeight="1"/>
    <row r="174" ht="9" customHeight="1"/>
    <row r="175" spans="1:29" ht="12.75">
      <c r="A175" s="11"/>
      <c r="B175" s="12"/>
      <c r="C175" s="11"/>
      <c r="D175" s="12"/>
      <c r="E175" s="12"/>
      <c r="F175" s="12"/>
      <c r="G175" s="12"/>
      <c r="H175" s="12"/>
      <c r="I175" s="11"/>
      <c r="J175" s="12"/>
      <c r="K175" s="12"/>
      <c r="L175" s="12"/>
      <c r="M175" s="13"/>
      <c r="N175" s="12"/>
      <c r="O175" s="12"/>
      <c r="P175" s="12"/>
      <c r="Q175" s="12"/>
      <c r="R175" s="12"/>
      <c r="S175" s="11"/>
      <c r="T175" s="12"/>
      <c r="U175" s="12"/>
      <c r="V175" s="12"/>
      <c r="W175" s="11"/>
      <c r="X175" s="12"/>
      <c r="Y175" s="12"/>
      <c r="Z175" s="12"/>
      <c r="AA175" s="1"/>
      <c r="AB175" s="1"/>
      <c r="AC175" s="1"/>
    </row>
    <row r="176" spans="1:29" ht="12.75">
      <c r="A176" s="15"/>
      <c r="B176" s="12"/>
      <c r="C176" s="16" t="s">
        <v>63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7" t="s">
        <v>64</v>
      </c>
      <c r="N176" s="12"/>
      <c r="O176" s="12"/>
      <c r="P176" s="12"/>
      <c r="Q176" s="12"/>
      <c r="R176" s="12"/>
      <c r="S176" s="17"/>
      <c r="T176" s="12"/>
      <c r="U176" s="12"/>
      <c r="V176" s="12"/>
      <c r="W176" s="15"/>
      <c r="X176" s="12"/>
      <c r="Y176" s="12"/>
      <c r="Z176" s="12"/>
      <c r="AA176" s="2"/>
      <c r="AB176" s="2"/>
      <c r="AC176" s="2"/>
    </row>
    <row r="177" spans="1:29" ht="9" customHeight="1">
      <c r="A177" s="18"/>
      <c r="B177" s="12"/>
      <c r="C177" s="12"/>
      <c r="D177" s="12"/>
      <c r="E177" s="12"/>
      <c r="F177" s="12"/>
      <c r="G177" s="12"/>
      <c r="H177" s="19" t="s">
        <v>4</v>
      </c>
      <c r="I177" s="10"/>
      <c r="J177" s="19" t="s">
        <v>5</v>
      </c>
      <c r="K177" s="10"/>
      <c r="L177" s="10"/>
      <c r="M177" s="10"/>
      <c r="N177" s="10"/>
      <c r="O177" s="10"/>
      <c r="P177" s="10"/>
      <c r="Q177" s="10"/>
      <c r="R177" s="9" t="s">
        <v>6</v>
      </c>
      <c r="S177" s="10"/>
      <c r="T177" s="9" t="s">
        <v>7</v>
      </c>
      <c r="U177" s="10"/>
      <c r="V177" s="10"/>
      <c r="W177" s="10"/>
      <c r="X177" s="9" t="s">
        <v>8</v>
      </c>
      <c r="Y177" s="10"/>
      <c r="Z177" s="10"/>
      <c r="AA177" s="10"/>
      <c r="AB177" s="10"/>
      <c r="AC177" s="10"/>
    </row>
    <row r="178" spans="1:29" ht="9" customHeight="1">
      <c r="A178" s="11"/>
      <c r="B178" s="12"/>
      <c r="C178" s="12"/>
      <c r="D178" s="12"/>
      <c r="E178" s="12"/>
      <c r="F178" s="12"/>
      <c r="G178" s="12"/>
      <c r="H178" s="18" t="s">
        <v>20</v>
      </c>
      <c r="I178" s="12"/>
      <c r="J178" s="18" t="s">
        <v>21</v>
      </c>
      <c r="K178" s="12"/>
      <c r="L178" s="12"/>
      <c r="M178" s="12"/>
      <c r="N178" s="12"/>
      <c r="O178" s="12"/>
      <c r="P178" s="12"/>
      <c r="Q178" s="12"/>
      <c r="R178" s="20" t="s">
        <v>22</v>
      </c>
      <c r="S178" s="12"/>
      <c r="T178" s="14">
        <v>0</v>
      </c>
      <c r="U178" s="12"/>
      <c r="V178" s="12"/>
      <c r="W178" s="12"/>
      <c r="X178" s="14">
        <v>5000.04</v>
      </c>
      <c r="Y178" s="12"/>
      <c r="Z178" s="12"/>
      <c r="AA178" s="12"/>
      <c r="AB178" s="12"/>
      <c r="AC178" s="12"/>
    </row>
    <row r="179" spans="1:29" ht="9" customHeight="1">
      <c r="A179" s="13"/>
      <c r="B179" s="12"/>
      <c r="C179" s="12"/>
      <c r="D179" s="12"/>
      <c r="E179" s="12"/>
      <c r="F179" s="12"/>
      <c r="G179" s="12"/>
      <c r="H179" s="21" t="s">
        <v>25</v>
      </c>
      <c r="I179" s="22"/>
      <c r="J179" s="21"/>
      <c r="K179" s="22"/>
      <c r="L179" s="22"/>
      <c r="M179" s="22"/>
      <c r="N179" s="22"/>
      <c r="O179" s="22"/>
      <c r="P179" s="22"/>
      <c r="Q179" s="22"/>
      <c r="R179" s="21"/>
      <c r="S179" s="22"/>
      <c r="T179" s="23">
        <f>SUM(T178)</f>
        <v>0</v>
      </c>
      <c r="U179" s="22"/>
      <c r="V179" s="22"/>
      <c r="W179" s="22"/>
      <c r="X179" s="23">
        <f>SUM(X178)</f>
        <v>5000.04</v>
      </c>
      <c r="Y179" s="22"/>
      <c r="Z179" s="22"/>
      <c r="AA179" s="22"/>
      <c r="AB179" s="22"/>
      <c r="AC179" s="22"/>
    </row>
    <row r="180" ht="18" customHeight="1"/>
    <row r="181" ht="9" customHeight="1"/>
    <row r="182" spans="1:29" ht="12.75">
      <c r="A182" s="11"/>
      <c r="B182" s="12"/>
      <c r="C182" s="11"/>
      <c r="D182" s="12"/>
      <c r="E182" s="12"/>
      <c r="F182" s="12"/>
      <c r="G182" s="12"/>
      <c r="H182" s="12"/>
      <c r="I182" s="11"/>
      <c r="J182" s="12"/>
      <c r="K182" s="12"/>
      <c r="L182" s="12"/>
      <c r="M182" s="13"/>
      <c r="N182" s="12"/>
      <c r="O182" s="12"/>
      <c r="P182" s="12"/>
      <c r="Q182" s="12"/>
      <c r="R182" s="12"/>
      <c r="S182" s="11"/>
      <c r="T182" s="12"/>
      <c r="U182" s="12"/>
      <c r="V182" s="12"/>
      <c r="W182" s="11"/>
      <c r="X182" s="12"/>
      <c r="Y182" s="12"/>
      <c r="Z182" s="12"/>
      <c r="AA182" s="1"/>
      <c r="AB182" s="1"/>
      <c r="AC182" s="1"/>
    </row>
    <row r="183" spans="1:29" ht="12.75">
      <c r="A183" s="15"/>
      <c r="B183" s="12"/>
      <c r="C183" s="16" t="s">
        <v>65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7" t="s">
        <v>66</v>
      </c>
      <c r="N183" s="12"/>
      <c r="O183" s="12"/>
      <c r="P183" s="12"/>
      <c r="Q183" s="12"/>
      <c r="R183" s="12"/>
      <c r="S183" s="17"/>
      <c r="T183" s="12"/>
      <c r="U183" s="12"/>
      <c r="V183" s="12"/>
      <c r="W183" s="15"/>
      <c r="X183" s="12"/>
      <c r="Y183" s="12"/>
      <c r="Z183" s="12"/>
      <c r="AA183" s="2"/>
      <c r="AB183" s="2"/>
      <c r="AC183" s="2"/>
    </row>
    <row r="184" spans="1:29" ht="9" customHeight="1">
      <c r="A184" s="18"/>
      <c r="B184" s="12"/>
      <c r="C184" s="12"/>
      <c r="D184" s="12"/>
      <c r="E184" s="12"/>
      <c r="F184" s="12"/>
      <c r="G184" s="12"/>
      <c r="H184" s="19" t="s">
        <v>4</v>
      </c>
      <c r="I184" s="10"/>
      <c r="J184" s="19" t="s">
        <v>5</v>
      </c>
      <c r="K184" s="10"/>
      <c r="L184" s="10"/>
      <c r="M184" s="10"/>
      <c r="N184" s="10"/>
      <c r="O184" s="10"/>
      <c r="P184" s="10"/>
      <c r="Q184" s="10"/>
      <c r="R184" s="9" t="s">
        <v>6</v>
      </c>
      <c r="S184" s="10"/>
      <c r="T184" s="9" t="s">
        <v>7</v>
      </c>
      <c r="U184" s="10"/>
      <c r="V184" s="10"/>
      <c r="W184" s="10"/>
      <c r="X184" s="9" t="s">
        <v>8</v>
      </c>
      <c r="Y184" s="10"/>
      <c r="Z184" s="10"/>
      <c r="AA184" s="10"/>
      <c r="AB184" s="10"/>
      <c r="AC184" s="10"/>
    </row>
    <row r="185" spans="1:29" ht="9" customHeight="1">
      <c r="A185" s="11"/>
      <c r="B185" s="12"/>
      <c r="C185" s="12"/>
      <c r="D185" s="12"/>
      <c r="E185" s="12"/>
      <c r="F185" s="12"/>
      <c r="G185" s="12"/>
      <c r="H185" s="18" t="s">
        <v>20</v>
      </c>
      <c r="I185" s="12"/>
      <c r="J185" s="18" t="s">
        <v>21</v>
      </c>
      <c r="K185" s="12"/>
      <c r="L185" s="12"/>
      <c r="M185" s="12"/>
      <c r="N185" s="12"/>
      <c r="O185" s="12"/>
      <c r="P185" s="12"/>
      <c r="Q185" s="12"/>
      <c r="R185" s="20" t="s">
        <v>22</v>
      </c>
      <c r="S185" s="12"/>
      <c r="T185" s="14">
        <v>0</v>
      </c>
      <c r="U185" s="12"/>
      <c r="V185" s="12"/>
      <c r="W185" s="12"/>
      <c r="X185" s="14">
        <v>5000.04</v>
      </c>
      <c r="Y185" s="12"/>
      <c r="Z185" s="12"/>
      <c r="AA185" s="12"/>
      <c r="AB185" s="12"/>
      <c r="AC185" s="12"/>
    </row>
    <row r="186" spans="1:29" ht="9" customHeight="1">
      <c r="A186" s="13"/>
      <c r="B186" s="12"/>
      <c r="C186" s="12"/>
      <c r="D186" s="12"/>
      <c r="E186" s="12"/>
      <c r="F186" s="12"/>
      <c r="G186" s="12"/>
      <c r="H186" s="21" t="s">
        <v>25</v>
      </c>
      <c r="I186" s="22"/>
      <c r="J186" s="21"/>
      <c r="K186" s="22"/>
      <c r="L186" s="22"/>
      <c r="M186" s="22"/>
      <c r="N186" s="22"/>
      <c r="O186" s="22"/>
      <c r="P186" s="22"/>
      <c r="Q186" s="22"/>
      <c r="R186" s="21"/>
      <c r="S186" s="22"/>
      <c r="T186" s="23">
        <f>SUM(T185)</f>
        <v>0</v>
      </c>
      <c r="U186" s="22"/>
      <c r="V186" s="22"/>
      <c r="W186" s="22"/>
      <c r="X186" s="23">
        <f>SUM(X185)</f>
        <v>5000.04</v>
      </c>
      <c r="Y186" s="22"/>
      <c r="Z186" s="22"/>
      <c r="AA186" s="22"/>
      <c r="AB186" s="22"/>
      <c r="AC186" s="22"/>
    </row>
    <row r="187" ht="18" customHeight="1"/>
    <row r="188" ht="9" customHeight="1"/>
    <row r="189" spans="2:14" ht="9" customHeight="1">
      <c r="B189" s="13" t="s">
        <v>35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ht="409.5" customHeight="1" hidden="1"/>
    <row r="191" spans="1:29" ht="12.75">
      <c r="A191" s="18"/>
      <c r="B191" s="12"/>
      <c r="C191" s="12"/>
      <c r="D191" s="12"/>
      <c r="E191" s="4" t="s">
        <v>4</v>
      </c>
      <c r="G191" s="19" t="s">
        <v>5</v>
      </c>
      <c r="H191" s="10"/>
      <c r="I191" s="10"/>
      <c r="J191" s="10"/>
      <c r="L191" s="9" t="s">
        <v>36</v>
      </c>
      <c r="M191" s="10"/>
      <c r="N191" s="10"/>
      <c r="O191" s="10"/>
      <c r="P191" s="9" t="s">
        <v>6</v>
      </c>
      <c r="Q191" s="10"/>
      <c r="R191" s="10"/>
      <c r="S191" s="10"/>
      <c r="T191" s="10"/>
      <c r="U191" s="9" t="s">
        <v>7</v>
      </c>
      <c r="V191" s="10"/>
      <c r="W191" s="10"/>
      <c r="X191" s="10"/>
      <c r="Y191" s="9" t="s">
        <v>8</v>
      </c>
      <c r="Z191" s="10"/>
      <c r="AA191" s="10"/>
      <c r="AB191" s="10"/>
      <c r="AC191" s="10"/>
    </row>
    <row r="192" spans="1:29" ht="12.75">
      <c r="A192" s="18"/>
      <c r="B192" s="12"/>
      <c r="C192" s="12"/>
      <c r="D192" s="12"/>
      <c r="E192" s="3" t="s">
        <v>33</v>
      </c>
      <c r="G192" s="18" t="s">
        <v>34</v>
      </c>
      <c r="H192" s="12"/>
      <c r="I192" s="12"/>
      <c r="J192" s="12"/>
      <c r="L192" s="20">
        <v>1</v>
      </c>
      <c r="M192" s="12"/>
      <c r="N192" s="12"/>
      <c r="O192" s="12"/>
      <c r="U192" s="14">
        <v>9</v>
      </c>
      <c r="V192" s="12"/>
      <c r="W192" s="12"/>
      <c r="X192" s="12"/>
      <c r="Y192" s="14">
        <f>X152</f>
        <v>348.96</v>
      </c>
      <c r="Z192" s="12"/>
      <c r="AA192" s="12"/>
      <c r="AB192" s="12"/>
      <c r="AC192" s="12"/>
    </row>
    <row r="193" spans="1:29" ht="12.75">
      <c r="A193" s="18"/>
      <c r="B193" s="12"/>
      <c r="C193" s="12"/>
      <c r="D193" s="12"/>
      <c r="E193" s="3" t="s">
        <v>9</v>
      </c>
      <c r="G193" s="18" t="s">
        <v>9</v>
      </c>
      <c r="H193" s="12"/>
      <c r="I193" s="12"/>
      <c r="J193" s="12"/>
      <c r="L193" s="20">
        <v>1</v>
      </c>
      <c r="M193" s="12"/>
      <c r="N193" s="12"/>
      <c r="O193" s="12"/>
      <c r="U193" s="14">
        <v>0</v>
      </c>
      <c r="V193" s="12"/>
      <c r="W193" s="12"/>
      <c r="X193" s="12"/>
      <c r="Y193" s="14">
        <f>X153</f>
        <v>250</v>
      </c>
      <c r="Z193" s="12"/>
      <c r="AA193" s="12"/>
      <c r="AB193" s="12"/>
      <c r="AC193" s="12"/>
    </row>
    <row r="194" spans="1:29" ht="12.75">
      <c r="A194" s="18"/>
      <c r="B194" s="12"/>
      <c r="C194" s="12"/>
      <c r="D194" s="12"/>
      <c r="E194" s="3" t="s">
        <v>41</v>
      </c>
      <c r="G194" s="18" t="s">
        <v>42</v>
      </c>
      <c r="H194" s="12"/>
      <c r="I194" s="12"/>
      <c r="J194" s="12"/>
      <c r="L194" s="20">
        <v>1</v>
      </c>
      <c r="M194" s="12"/>
      <c r="N194" s="12"/>
      <c r="O194" s="12"/>
      <c r="U194" s="14">
        <v>7.66</v>
      </c>
      <c r="V194" s="12"/>
      <c r="W194" s="12"/>
      <c r="X194" s="12"/>
      <c r="Y194" s="14">
        <f>X88</f>
        <v>175.21000000000004</v>
      </c>
      <c r="Z194" s="12"/>
      <c r="AA194" s="12"/>
      <c r="AB194" s="12"/>
      <c r="AC194" s="12"/>
    </row>
    <row r="195" spans="1:29" ht="12.75">
      <c r="A195" s="18"/>
      <c r="B195" s="12"/>
      <c r="C195" s="12"/>
      <c r="D195" s="12"/>
      <c r="E195" s="3" t="s">
        <v>10</v>
      </c>
      <c r="G195" s="18" t="s">
        <v>11</v>
      </c>
      <c r="H195" s="12"/>
      <c r="I195" s="12"/>
      <c r="J195" s="12"/>
      <c r="L195" s="20">
        <v>3</v>
      </c>
      <c r="M195" s="12"/>
      <c r="N195" s="12"/>
      <c r="O195" s="12"/>
      <c r="U195" s="14">
        <v>32</v>
      </c>
      <c r="V195" s="12"/>
      <c r="W195" s="12"/>
      <c r="X195" s="12"/>
      <c r="Y195" s="14">
        <f>X89+X126+X154</f>
        <v>1047.5800000000002</v>
      </c>
      <c r="Z195" s="12"/>
      <c r="AA195" s="12"/>
      <c r="AB195" s="12"/>
      <c r="AC195" s="12"/>
    </row>
    <row r="196" spans="1:29" ht="12.75">
      <c r="A196" s="18"/>
      <c r="B196" s="12"/>
      <c r="C196" s="12"/>
      <c r="D196" s="12"/>
      <c r="E196" s="3" t="s">
        <v>14</v>
      </c>
      <c r="G196" s="18" t="s">
        <v>15</v>
      </c>
      <c r="H196" s="12"/>
      <c r="I196" s="12"/>
      <c r="J196" s="12"/>
      <c r="L196" s="20">
        <v>4</v>
      </c>
      <c r="M196" s="12"/>
      <c r="N196" s="12"/>
      <c r="O196" s="12"/>
      <c r="U196" s="14">
        <v>243</v>
      </c>
      <c r="V196" s="12"/>
      <c r="W196" s="12"/>
      <c r="X196" s="12"/>
      <c r="Y196" s="14">
        <f>X90+X101+X127+X155</f>
        <v>9530.11</v>
      </c>
      <c r="Z196" s="12"/>
      <c r="AA196" s="12"/>
      <c r="AB196" s="12"/>
      <c r="AC196" s="12"/>
    </row>
    <row r="197" spans="1:29" ht="12.75">
      <c r="A197" s="18"/>
      <c r="B197" s="12"/>
      <c r="C197" s="12"/>
      <c r="D197" s="12"/>
      <c r="E197" s="3" t="s">
        <v>16</v>
      </c>
      <c r="G197" s="18" t="s">
        <v>17</v>
      </c>
      <c r="H197" s="12"/>
      <c r="I197" s="12"/>
      <c r="J197" s="12"/>
      <c r="L197" s="20">
        <v>1</v>
      </c>
      <c r="M197" s="12"/>
      <c r="N197" s="12"/>
      <c r="O197" s="12"/>
      <c r="P197" s="20" t="s">
        <v>16</v>
      </c>
      <c r="Q197" s="12"/>
      <c r="R197" s="12"/>
      <c r="S197" s="12"/>
      <c r="T197" s="12"/>
      <c r="U197" s="14">
        <v>19</v>
      </c>
      <c r="V197" s="12"/>
      <c r="W197" s="12"/>
      <c r="X197" s="12"/>
      <c r="Y197" s="14">
        <f>X102</f>
        <v>868.99</v>
      </c>
      <c r="Z197" s="12"/>
      <c r="AA197" s="12"/>
      <c r="AB197" s="12"/>
      <c r="AC197" s="12"/>
    </row>
    <row r="198" spans="1:29" ht="12.75">
      <c r="A198" s="18"/>
      <c r="B198" s="12"/>
      <c r="C198" s="12"/>
      <c r="D198" s="12"/>
      <c r="E198" s="3" t="s">
        <v>18</v>
      </c>
      <c r="G198" s="18" t="s">
        <v>19</v>
      </c>
      <c r="H198" s="12"/>
      <c r="I198" s="12"/>
      <c r="J198" s="12"/>
      <c r="L198" s="20">
        <v>4</v>
      </c>
      <c r="M198" s="12"/>
      <c r="N198" s="12"/>
      <c r="O198" s="12"/>
      <c r="U198" s="14">
        <v>129</v>
      </c>
      <c r="V198" s="12"/>
      <c r="W198" s="12"/>
      <c r="X198" s="12"/>
      <c r="Y198" s="14">
        <f>X91+X103+X128+X156</f>
        <v>4087.93</v>
      </c>
      <c r="Z198" s="12"/>
      <c r="AA198" s="12"/>
      <c r="AB198" s="12"/>
      <c r="AC198" s="12"/>
    </row>
    <row r="199" spans="1:29" ht="12.75">
      <c r="A199" s="18"/>
      <c r="B199" s="12"/>
      <c r="C199" s="12"/>
      <c r="D199" s="12"/>
      <c r="E199" s="3" t="s">
        <v>20</v>
      </c>
      <c r="G199" s="18" t="s">
        <v>21</v>
      </c>
      <c r="H199" s="12"/>
      <c r="I199" s="12"/>
      <c r="J199" s="12"/>
      <c r="L199" s="20">
        <v>12</v>
      </c>
      <c r="M199" s="12"/>
      <c r="N199" s="12"/>
      <c r="O199" s="12"/>
      <c r="P199" s="20" t="s">
        <v>22</v>
      </c>
      <c r="Q199" s="12"/>
      <c r="R199" s="12"/>
      <c r="S199" s="12"/>
      <c r="T199" s="12"/>
      <c r="U199" s="14">
        <v>6938.59</v>
      </c>
      <c r="V199" s="12"/>
      <c r="W199" s="12"/>
      <c r="X199" s="12"/>
      <c r="Y199" s="14">
        <f>X92+X104+X112+X119+X129+X138+X145+X157+X164+X171+X178+X185</f>
        <v>331519.3299999999</v>
      </c>
      <c r="Z199" s="12"/>
      <c r="AA199" s="12"/>
      <c r="AB199" s="12"/>
      <c r="AC199" s="12"/>
    </row>
    <row r="200" spans="1:29" ht="12.75">
      <c r="A200" s="18"/>
      <c r="B200" s="12"/>
      <c r="C200" s="12"/>
      <c r="D200" s="12"/>
      <c r="E200" s="3" t="s">
        <v>28</v>
      </c>
      <c r="G200" s="18" t="s">
        <v>28</v>
      </c>
      <c r="H200" s="12"/>
      <c r="I200" s="12"/>
      <c r="J200" s="12"/>
      <c r="L200" s="20">
        <v>3</v>
      </c>
      <c r="M200" s="12"/>
      <c r="N200" s="12"/>
      <c r="O200" s="12"/>
      <c r="U200" s="14">
        <v>207.75</v>
      </c>
      <c r="V200" s="12"/>
      <c r="W200" s="12"/>
      <c r="X200" s="12"/>
      <c r="Y200" s="14">
        <f>X93+X105+X130</f>
        <v>9255.11</v>
      </c>
      <c r="Z200" s="12"/>
      <c r="AA200" s="12"/>
      <c r="AB200" s="12"/>
      <c r="AC200" s="12"/>
    </row>
    <row r="201" spans="1:29" ht="12.75">
      <c r="A201" s="18"/>
      <c r="B201" s="12"/>
      <c r="C201" s="12"/>
      <c r="D201" s="12"/>
      <c r="E201" s="3" t="s">
        <v>43</v>
      </c>
      <c r="G201" s="18" t="s">
        <v>44</v>
      </c>
      <c r="H201" s="12"/>
      <c r="I201" s="12"/>
      <c r="J201" s="12"/>
      <c r="L201" s="20">
        <v>2</v>
      </c>
      <c r="M201" s="12"/>
      <c r="N201" s="12"/>
      <c r="O201" s="12"/>
      <c r="U201" s="14">
        <v>72.5</v>
      </c>
      <c r="V201" s="12"/>
      <c r="W201" s="12"/>
      <c r="X201" s="12"/>
      <c r="Y201" s="14">
        <f>X94+X131</f>
        <v>3255.8199999999997</v>
      </c>
      <c r="Z201" s="12"/>
      <c r="AA201" s="12"/>
      <c r="AB201" s="12"/>
      <c r="AC201" s="12"/>
    </row>
    <row r="202" spans="1:29" ht="12.75">
      <c r="A202" s="18"/>
      <c r="B202" s="12"/>
      <c r="C202" s="12"/>
      <c r="D202" s="12"/>
      <c r="E202" s="3" t="s">
        <v>23</v>
      </c>
      <c r="G202" s="18" t="s">
        <v>24</v>
      </c>
      <c r="H202" s="12"/>
      <c r="I202" s="12"/>
      <c r="J202" s="12"/>
      <c r="L202" s="20">
        <v>4</v>
      </c>
      <c r="M202" s="12"/>
      <c r="N202" s="12"/>
      <c r="O202" s="12"/>
      <c r="U202" s="14">
        <v>735</v>
      </c>
      <c r="V202" s="12"/>
      <c r="W202" s="12"/>
      <c r="X202" s="12"/>
      <c r="Y202" s="14">
        <f>X95+X106+X132+X158</f>
        <v>29580.16</v>
      </c>
      <c r="Z202" s="12"/>
      <c r="AA202" s="12"/>
      <c r="AB202" s="12"/>
      <c r="AC202" s="12"/>
    </row>
    <row r="203" spans="1:29" ht="12.75">
      <c r="A203" s="13"/>
      <c r="B203" s="12"/>
      <c r="C203" s="12"/>
      <c r="D203" s="12"/>
      <c r="E203" s="5" t="s">
        <v>25</v>
      </c>
      <c r="G203" s="21"/>
      <c r="H203" s="22"/>
      <c r="I203" s="22"/>
      <c r="J203" s="22"/>
      <c r="L203" s="21"/>
      <c r="M203" s="22"/>
      <c r="N203" s="22"/>
      <c r="O203" s="22"/>
      <c r="P203" s="21"/>
      <c r="Q203" s="22"/>
      <c r="R203" s="22"/>
      <c r="S203" s="22"/>
      <c r="T203" s="22"/>
      <c r="U203" s="23">
        <f>SUM(U192:X202)</f>
        <v>8393.5</v>
      </c>
      <c r="V203" s="22"/>
      <c r="W203" s="22"/>
      <c r="X203" s="22"/>
      <c r="Y203" s="23">
        <f>SUM(Y192:AC202)</f>
        <v>389919.1999999999</v>
      </c>
      <c r="Z203" s="22"/>
      <c r="AA203" s="22"/>
      <c r="AB203" s="22"/>
      <c r="AC203" s="22"/>
    </row>
    <row r="204" spans="1:13" ht="12.75">
      <c r="A204" s="13" t="s">
        <v>67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ht="0" customHeight="1" hidden="1"/>
    <row r="206" spans="1:29" ht="12.75">
      <c r="A206" s="18"/>
      <c r="B206" s="12"/>
      <c r="C206" s="12"/>
      <c r="D206" s="12"/>
      <c r="E206" s="4" t="s">
        <v>4</v>
      </c>
      <c r="G206" s="19" t="s">
        <v>5</v>
      </c>
      <c r="H206" s="10"/>
      <c r="I206" s="10"/>
      <c r="J206" s="10"/>
      <c r="L206" s="9" t="s">
        <v>36</v>
      </c>
      <c r="M206" s="10"/>
      <c r="N206" s="10"/>
      <c r="O206" s="10"/>
      <c r="P206" s="9" t="s">
        <v>6</v>
      </c>
      <c r="Q206" s="10"/>
      <c r="R206" s="10"/>
      <c r="S206" s="10"/>
      <c r="T206" s="10"/>
      <c r="U206" s="9" t="s">
        <v>7</v>
      </c>
      <c r="V206" s="10"/>
      <c r="W206" s="10"/>
      <c r="X206" s="10"/>
      <c r="Y206" s="9" t="s">
        <v>8</v>
      </c>
      <c r="Z206" s="10"/>
      <c r="AA206" s="10"/>
      <c r="AB206" s="10"/>
      <c r="AC206" s="10"/>
    </row>
    <row r="207" spans="1:29" ht="12.75">
      <c r="A207" s="18"/>
      <c r="B207" s="12"/>
      <c r="C207" s="12"/>
      <c r="D207" s="12"/>
      <c r="E207" s="3" t="s">
        <v>33</v>
      </c>
      <c r="G207" s="18" t="s">
        <v>34</v>
      </c>
      <c r="H207" s="12"/>
      <c r="I207" s="12"/>
      <c r="J207" s="12"/>
      <c r="L207" s="20">
        <v>1</v>
      </c>
      <c r="M207" s="12"/>
      <c r="N207" s="12"/>
      <c r="O207" s="12"/>
      <c r="U207" s="14">
        <v>9</v>
      </c>
      <c r="V207" s="12"/>
      <c r="W207" s="12"/>
      <c r="X207" s="12"/>
      <c r="Y207" s="14">
        <f aca="true" t="shared" si="1" ref="Y207:Y217">Y192</f>
        <v>348.96</v>
      </c>
      <c r="Z207" s="12"/>
      <c r="AA207" s="12"/>
      <c r="AB207" s="12"/>
      <c r="AC207" s="12"/>
    </row>
    <row r="208" spans="1:29" ht="12.75">
      <c r="A208" s="18"/>
      <c r="B208" s="12"/>
      <c r="C208" s="12"/>
      <c r="D208" s="12"/>
      <c r="E208" s="3" t="s">
        <v>9</v>
      </c>
      <c r="G208" s="18" t="s">
        <v>9</v>
      </c>
      <c r="H208" s="12"/>
      <c r="I208" s="12"/>
      <c r="J208" s="12"/>
      <c r="L208" s="20">
        <v>1</v>
      </c>
      <c r="M208" s="12"/>
      <c r="N208" s="12"/>
      <c r="O208" s="12"/>
      <c r="U208" s="14">
        <v>0</v>
      </c>
      <c r="V208" s="12"/>
      <c r="W208" s="12"/>
      <c r="X208" s="12"/>
      <c r="Y208" s="14">
        <f t="shared" si="1"/>
        <v>250</v>
      </c>
      <c r="Z208" s="12"/>
      <c r="AA208" s="12"/>
      <c r="AB208" s="12"/>
      <c r="AC208" s="12"/>
    </row>
    <row r="209" spans="1:29" ht="12.75">
      <c r="A209" s="18"/>
      <c r="B209" s="12"/>
      <c r="C209" s="12"/>
      <c r="D209" s="12"/>
      <c r="E209" s="3" t="s">
        <v>41</v>
      </c>
      <c r="G209" s="18" t="s">
        <v>42</v>
      </c>
      <c r="H209" s="12"/>
      <c r="I209" s="12"/>
      <c r="J209" s="12"/>
      <c r="L209" s="20">
        <v>1</v>
      </c>
      <c r="M209" s="12"/>
      <c r="N209" s="12"/>
      <c r="O209" s="12"/>
      <c r="U209" s="14">
        <v>7.66</v>
      </c>
      <c r="V209" s="12"/>
      <c r="W209" s="12"/>
      <c r="X209" s="12"/>
      <c r="Y209" s="14">
        <f t="shared" si="1"/>
        <v>175.21000000000004</v>
      </c>
      <c r="Z209" s="12"/>
      <c r="AA209" s="12"/>
      <c r="AB209" s="12"/>
      <c r="AC209" s="12"/>
    </row>
    <row r="210" spans="1:29" ht="12.75">
      <c r="A210" s="18"/>
      <c r="B210" s="12"/>
      <c r="C210" s="12"/>
      <c r="D210" s="12"/>
      <c r="E210" s="3" t="s">
        <v>10</v>
      </c>
      <c r="G210" s="18" t="s">
        <v>11</v>
      </c>
      <c r="H210" s="12"/>
      <c r="I210" s="12"/>
      <c r="J210" s="12"/>
      <c r="L210" s="20">
        <v>3</v>
      </c>
      <c r="M210" s="12"/>
      <c r="N210" s="12"/>
      <c r="O210" s="12"/>
      <c r="U210" s="14">
        <v>32</v>
      </c>
      <c r="V210" s="12"/>
      <c r="W210" s="12"/>
      <c r="X210" s="12"/>
      <c r="Y210" s="14">
        <f t="shared" si="1"/>
        <v>1047.5800000000002</v>
      </c>
      <c r="Z210" s="12"/>
      <c r="AA210" s="12"/>
      <c r="AB210" s="12"/>
      <c r="AC210" s="12"/>
    </row>
    <row r="211" spans="1:29" ht="12.75">
      <c r="A211" s="18"/>
      <c r="B211" s="12"/>
      <c r="C211" s="12"/>
      <c r="D211" s="12"/>
      <c r="E211" s="3" t="s">
        <v>14</v>
      </c>
      <c r="G211" s="18" t="s">
        <v>15</v>
      </c>
      <c r="H211" s="12"/>
      <c r="I211" s="12"/>
      <c r="J211" s="12"/>
      <c r="L211" s="20">
        <v>4</v>
      </c>
      <c r="M211" s="12"/>
      <c r="N211" s="12"/>
      <c r="O211" s="12"/>
      <c r="U211" s="14">
        <v>243</v>
      </c>
      <c r="V211" s="12"/>
      <c r="W211" s="12"/>
      <c r="X211" s="12"/>
      <c r="Y211" s="14">
        <f t="shared" si="1"/>
        <v>9530.11</v>
      </c>
      <c r="Z211" s="12"/>
      <c r="AA211" s="12"/>
      <c r="AB211" s="12"/>
      <c r="AC211" s="12"/>
    </row>
    <row r="212" spans="1:29" ht="12.75">
      <c r="A212" s="18"/>
      <c r="B212" s="12"/>
      <c r="C212" s="12"/>
      <c r="D212" s="12"/>
      <c r="E212" s="3" t="s">
        <v>16</v>
      </c>
      <c r="G212" s="18" t="s">
        <v>17</v>
      </c>
      <c r="H212" s="12"/>
      <c r="I212" s="12"/>
      <c r="J212" s="12"/>
      <c r="L212" s="20">
        <v>1</v>
      </c>
      <c r="M212" s="12"/>
      <c r="N212" s="12"/>
      <c r="O212" s="12"/>
      <c r="P212" s="20" t="s">
        <v>16</v>
      </c>
      <c r="Q212" s="12"/>
      <c r="R212" s="12"/>
      <c r="S212" s="12"/>
      <c r="T212" s="12"/>
      <c r="U212" s="14">
        <v>19</v>
      </c>
      <c r="V212" s="12"/>
      <c r="W212" s="12"/>
      <c r="X212" s="12"/>
      <c r="Y212" s="14">
        <f t="shared" si="1"/>
        <v>868.99</v>
      </c>
      <c r="Z212" s="12"/>
      <c r="AA212" s="12"/>
      <c r="AB212" s="12"/>
      <c r="AC212" s="12"/>
    </row>
    <row r="213" spans="1:29" ht="12.75">
      <c r="A213" s="18"/>
      <c r="B213" s="12"/>
      <c r="C213" s="12"/>
      <c r="D213" s="12"/>
      <c r="E213" s="3" t="s">
        <v>18</v>
      </c>
      <c r="G213" s="18" t="s">
        <v>19</v>
      </c>
      <c r="H213" s="12"/>
      <c r="I213" s="12"/>
      <c r="J213" s="12"/>
      <c r="L213" s="20">
        <v>4</v>
      </c>
      <c r="M213" s="12"/>
      <c r="N213" s="12"/>
      <c r="O213" s="12"/>
      <c r="U213" s="14">
        <v>129</v>
      </c>
      <c r="V213" s="12"/>
      <c r="W213" s="12"/>
      <c r="X213" s="12"/>
      <c r="Y213" s="14">
        <f t="shared" si="1"/>
        <v>4087.93</v>
      </c>
      <c r="Z213" s="12"/>
      <c r="AA213" s="12"/>
      <c r="AB213" s="12"/>
      <c r="AC213" s="12"/>
    </row>
    <row r="214" spans="1:29" ht="12.75">
      <c r="A214" s="18"/>
      <c r="B214" s="12"/>
      <c r="C214" s="12"/>
      <c r="D214" s="12"/>
      <c r="E214" s="3" t="s">
        <v>20</v>
      </c>
      <c r="G214" s="18" t="s">
        <v>21</v>
      </c>
      <c r="H214" s="12"/>
      <c r="I214" s="12"/>
      <c r="J214" s="12"/>
      <c r="L214" s="20">
        <v>12</v>
      </c>
      <c r="M214" s="12"/>
      <c r="N214" s="12"/>
      <c r="O214" s="12"/>
      <c r="P214" s="20" t="s">
        <v>22</v>
      </c>
      <c r="Q214" s="12"/>
      <c r="R214" s="12"/>
      <c r="S214" s="12"/>
      <c r="T214" s="12"/>
      <c r="U214" s="14">
        <v>6938.59</v>
      </c>
      <c r="V214" s="12"/>
      <c r="W214" s="12"/>
      <c r="X214" s="12"/>
      <c r="Y214" s="14">
        <f t="shared" si="1"/>
        <v>331519.3299999999</v>
      </c>
      <c r="Z214" s="12"/>
      <c r="AA214" s="12"/>
      <c r="AB214" s="12"/>
      <c r="AC214" s="12"/>
    </row>
    <row r="215" spans="1:29" ht="12.75">
      <c r="A215" s="18"/>
      <c r="B215" s="12"/>
      <c r="C215" s="12"/>
      <c r="D215" s="12"/>
      <c r="E215" s="3" t="s">
        <v>28</v>
      </c>
      <c r="G215" s="18" t="s">
        <v>28</v>
      </c>
      <c r="H215" s="12"/>
      <c r="I215" s="12"/>
      <c r="J215" s="12"/>
      <c r="L215" s="20">
        <v>3</v>
      </c>
      <c r="M215" s="12"/>
      <c r="N215" s="12"/>
      <c r="O215" s="12"/>
      <c r="U215" s="14">
        <v>207.75</v>
      </c>
      <c r="V215" s="12"/>
      <c r="W215" s="12"/>
      <c r="X215" s="12"/>
      <c r="Y215" s="14">
        <f t="shared" si="1"/>
        <v>9255.11</v>
      </c>
      <c r="Z215" s="12"/>
      <c r="AA215" s="12"/>
      <c r="AB215" s="12"/>
      <c r="AC215" s="12"/>
    </row>
    <row r="216" spans="1:29" ht="12.75">
      <c r="A216" s="18"/>
      <c r="B216" s="12"/>
      <c r="C216" s="12"/>
      <c r="D216" s="12"/>
      <c r="E216" s="3" t="s">
        <v>43</v>
      </c>
      <c r="G216" s="18" t="s">
        <v>44</v>
      </c>
      <c r="H216" s="12"/>
      <c r="I216" s="12"/>
      <c r="J216" s="12"/>
      <c r="L216" s="20">
        <v>2</v>
      </c>
      <c r="M216" s="12"/>
      <c r="N216" s="12"/>
      <c r="O216" s="12"/>
      <c r="U216" s="14">
        <v>72.5</v>
      </c>
      <c r="V216" s="12"/>
      <c r="W216" s="12"/>
      <c r="X216" s="12"/>
      <c r="Y216" s="14">
        <f t="shared" si="1"/>
        <v>3255.8199999999997</v>
      </c>
      <c r="Z216" s="12"/>
      <c r="AA216" s="12"/>
      <c r="AB216" s="12"/>
      <c r="AC216" s="12"/>
    </row>
    <row r="217" spans="1:29" ht="12.75">
      <c r="A217" s="18"/>
      <c r="B217" s="12"/>
      <c r="C217" s="12"/>
      <c r="D217" s="12"/>
      <c r="E217" s="3" t="s">
        <v>23</v>
      </c>
      <c r="G217" s="18" t="s">
        <v>24</v>
      </c>
      <c r="H217" s="12"/>
      <c r="I217" s="12"/>
      <c r="J217" s="12"/>
      <c r="L217" s="20">
        <v>4</v>
      </c>
      <c r="M217" s="12"/>
      <c r="N217" s="12"/>
      <c r="O217" s="12"/>
      <c r="U217" s="14">
        <v>735</v>
      </c>
      <c r="V217" s="12"/>
      <c r="W217" s="12"/>
      <c r="X217" s="12"/>
      <c r="Y217" s="14">
        <f t="shared" si="1"/>
        <v>29580.16</v>
      </c>
      <c r="Z217" s="12"/>
      <c r="AA217" s="12"/>
      <c r="AB217" s="12"/>
      <c r="AC217" s="12"/>
    </row>
    <row r="218" spans="1:29" ht="12.75">
      <c r="A218" s="13"/>
      <c r="B218" s="12"/>
      <c r="C218" s="12"/>
      <c r="D218" s="12"/>
      <c r="E218" s="5" t="s">
        <v>25</v>
      </c>
      <c r="G218" s="21"/>
      <c r="H218" s="22"/>
      <c r="I218" s="22"/>
      <c r="J218" s="22"/>
      <c r="L218" s="21"/>
      <c r="M218" s="22"/>
      <c r="N218" s="22"/>
      <c r="O218" s="22"/>
      <c r="P218" s="21"/>
      <c r="Q218" s="22"/>
      <c r="R218" s="22"/>
      <c r="S218" s="22"/>
      <c r="T218" s="22"/>
      <c r="U218" s="23">
        <f>SUM(U207:X217)</f>
        <v>8393.5</v>
      </c>
      <c r="V218" s="22"/>
      <c r="W218" s="22"/>
      <c r="X218" s="22"/>
      <c r="Y218" s="23">
        <f>SUM(Y207:AC217)</f>
        <v>389919.1999999999</v>
      </c>
      <c r="Z218" s="22"/>
      <c r="AA218" s="22"/>
      <c r="AB218" s="22"/>
      <c r="AC218" s="22"/>
    </row>
    <row r="219" spans="1:29" ht="12.75">
      <c r="A219" s="11" t="s">
        <v>68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</row>
    <row r="220" spans="1:29" ht="12.75">
      <c r="A220" s="11" t="s">
        <v>69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</row>
    <row r="221" spans="1:29" ht="12.75">
      <c r="A221" s="11"/>
      <c r="B221" s="12"/>
      <c r="C221" s="11"/>
      <c r="D221" s="12"/>
      <c r="E221" s="12"/>
      <c r="F221" s="12"/>
      <c r="G221" s="12"/>
      <c r="H221" s="12"/>
      <c r="I221" s="11"/>
      <c r="J221" s="12"/>
      <c r="K221" s="12"/>
      <c r="L221" s="12"/>
      <c r="M221" s="13"/>
      <c r="N221" s="12"/>
      <c r="O221" s="12"/>
      <c r="P221" s="12"/>
      <c r="Q221" s="12"/>
      <c r="R221" s="12"/>
      <c r="S221" s="11"/>
      <c r="T221" s="12"/>
      <c r="U221" s="12"/>
      <c r="V221" s="12"/>
      <c r="W221" s="11"/>
      <c r="X221" s="12"/>
      <c r="Y221" s="12"/>
      <c r="Z221" s="12"/>
      <c r="AA221" s="1"/>
      <c r="AB221" s="1"/>
      <c r="AC221" s="1"/>
    </row>
    <row r="222" spans="1:29" ht="12.75">
      <c r="A222" s="15"/>
      <c r="B222" s="12"/>
      <c r="C222" s="16" t="s">
        <v>70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7" t="s">
        <v>71</v>
      </c>
      <c r="N222" s="12"/>
      <c r="O222" s="12"/>
      <c r="P222" s="12"/>
      <c r="Q222" s="12"/>
      <c r="R222" s="12"/>
      <c r="S222" s="17"/>
      <c r="T222" s="12"/>
      <c r="U222" s="12"/>
      <c r="V222" s="12"/>
      <c r="W222" s="15"/>
      <c r="X222" s="12"/>
      <c r="Y222" s="12"/>
      <c r="Z222" s="12"/>
      <c r="AA222" s="2"/>
      <c r="AB222" s="2"/>
      <c r="AC222" s="2"/>
    </row>
    <row r="223" spans="1:29" ht="9" customHeight="1">
      <c r="A223" s="18"/>
      <c r="B223" s="12"/>
      <c r="C223" s="12"/>
      <c r="D223" s="12"/>
      <c r="E223" s="12"/>
      <c r="F223" s="12"/>
      <c r="G223" s="12"/>
      <c r="H223" s="19" t="s">
        <v>4</v>
      </c>
      <c r="I223" s="10"/>
      <c r="J223" s="19" t="s">
        <v>5</v>
      </c>
      <c r="K223" s="10"/>
      <c r="L223" s="10"/>
      <c r="M223" s="10"/>
      <c r="N223" s="10"/>
      <c r="O223" s="10"/>
      <c r="P223" s="10"/>
      <c r="Q223" s="10"/>
      <c r="R223" s="9" t="s">
        <v>6</v>
      </c>
      <c r="S223" s="10"/>
      <c r="T223" s="9" t="s">
        <v>7</v>
      </c>
      <c r="U223" s="10"/>
      <c r="V223" s="10"/>
      <c r="W223" s="10"/>
      <c r="X223" s="9" t="s">
        <v>8</v>
      </c>
      <c r="Y223" s="10"/>
      <c r="Z223" s="10"/>
      <c r="AA223" s="10"/>
      <c r="AB223" s="10"/>
      <c r="AC223" s="10"/>
    </row>
    <row r="224" spans="1:29" ht="9" customHeight="1">
      <c r="A224" s="11"/>
      <c r="B224" s="12"/>
      <c r="C224" s="12"/>
      <c r="D224" s="12"/>
      <c r="E224" s="12"/>
      <c r="F224" s="12"/>
      <c r="G224" s="12"/>
      <c r="H224" s="18" t="s">
        <v>20</v>
      </c>
      <c r="I224" s="12"/>
      <c r="J224" s="18" t="s">
        <v>21</v>
      </c>
      <c r="K224" s="12"/>
      <c r="L224" s="12"/>
      <c r="M224" s="12"/>
      <c r="N224" s="12"/>
      <c r="O224" s="12"/>
      <c r="P224" s="12"/>
      <c r="Q224" s="12"/>
      <c r="R224" s="20" t="s">
        <v>22</v>
      </c>
      <c r="S224" s="12"/>
      <c r="T224" s="14">
        <v>351.5</v>
      </c>
      <c r="U224" s="12"/>
      <c r="V224" s="12"/>
      <c r="W224" s="12"/>
      <c r="X224" s="14">
        <v>5578.33</v>
      </c>
      <c r="Y224" s="12"/>
      <c r="Z224" s="12"/>
      <c r="AA224" s="12"/>
      <c r="AB224" s="12"/>
      <c r="AC224" s="12"/>
    </row>
    <row r="225" spans="1:29" ht="9" customHeight="1">
      <c r="A225" s="13"/>
      <c r="B225" s="12"/>
      <c r="C225" s="12"/>
      <c r="D225" s="12"/>
      <c r="E225" s="12"/>
      <c r="F225" s="12"/>
      <c r="G225" s="12"/>
      <c r="H225" s="21" t="s">
        <v>25</v>
      </c>
      <c r="I225" s="22"/>
      <c r="J225" s="21"/>
      <c r="K225" s="22"/>
      <c r="L225" s="22"/>
      <c r="M225" s="22"/>
      <c r="N225" s="22"/>
      <c r="O225" s="22"/>
      <c r="P225" s="22"/>
      <c r="Q225" s="22"/>
      <c r="R225" s="21"/>
      <c r="S225" s="22"/>
      <c r="T225" s="23">
        <f>SUM(T224)</f>
        <v>351.5</v>
      </c>
      <c r="U225" s="22"/>
      <c r="V225" s="22"/>
      <c r="W225" s="22"/>
      <c r="X225" s="23">
        <f>SUM(X224)</f>
        <v>5578.33</v>
      </c>
      <c r="Y225" s="22"/>
      <c r="Z225" s="22"/>
      <c r="AA225" s="22"/>
      <c r="AB225" s="22"/>
      <c r="AC225" s="22"/>
    </row>
    <row r="226" ht="18" customHeight="1"/>
    <row r="227" ht="9" customHeight="1"/>
    <row r="228" spans="1:29" ht="12.75">
      <c r="A228" s="11"/>
      <c r="B228" s="12"/>
      <c r="C228" s="11"/>
      <c r="D228" s="12"/>
      <c r="E228" s="12"/>
      <c r="F228" s="12"/>
      <c r="G228" s="12"/>
      <c r="H228" s="12"/>
      <c r="I228" s="11"/>
      <c r="J228" s="12"/>
      <c r="K228" s="12"/>
      <c r="L228" s="12"/>
      <c r="M228" s="13"/>
      <c r="N228" s="12"/>
      <c r="O228" s="12"/>
      <c r="P228" s="12"/>
      <c r="Q228" s="12"/>
      <c r="R228" s="12"/>
      <c r="S228" s="11"/>
      <c r="T228" s="12"/>
      <c r="U228" s="12"/>
      <c r="V228" s="12"/>
      <c r="W228" s="11"/>
      <c r="X228" s="12"/>
      <c r="Y228" s="12"/>
      <c r="Z228" s="12"/>
      <c r="AA228" s="1"/>
      <c r="AB228" s="1"/>
      <c r="AC228" s="1"/>
    </row>
    <row r="229" spans="1:29" ht="12.75">
      <c r="A229" s="15"/>
      <c r="B229" s="12"/>
      <c r="C229" s="16" t="s">
        <v>72</v>
      </c>
      <c r="D229" s="12"/>
      <c r="E229" s="12"/>
      <c r="F229" s="12"/>
      <c r="G229" s="12"/>
      <c r="H229" s="12"/>
      <c r="I229" s="12"/>
      <c r="J229" s="12"/>
      <c r="K229" s="12"/>
      <c r="L229" s="12"/>
      <c r="M229" s="17" t="s">
        <v>73</v>
      </c>
      <c r="N229" s="12"/>
      <c r="O229" s="12"/>
      <c r="P229" s="12"/>
      <c r="Q229" s="12"/>
      <c r="R229" s="12"/>
      <c r="S229" s="17"/>
      <c r="T229" s="12"/>
      <c r="U229" s="12"/>
      <c r="V229" s="12"/>
      <c r="W229" s="15"/>
      <c r="X229" s="12"/>
      <c r="Y229" s="12"/>
      <c r="Z229" s="12"/>
      <c r="AA229" s="2"/>
      <c r="AB229" s="2"/>
      <c r="AC229" s="2"/>
    </row>
    <row r="230" spans="1:29" ht="9" customHeight="1">
      <c r="A230" s="18"/>
      <c r="B230" s="12"/>
      <c r="C230" s="12"/>
      <c r="D230" s="12"/>
      <c r="E230" s="12"/>
      <c r="F230" s="12"/>
      <c r="G230" s="12"/>
      <c r="H230" s="19" t="s">
        <v>4</v>
      </c>
      <c r="I230" s="10"/>
      <c r="J230" s="19" t="s">
        <v>5</v>
      </c>
      <c r="K230" s="10"/>
      <c r="L230" s="10"/>
      <c r="M230" s="10"/>
      <c r="N230" s="10"/>
      <c r="O230" s="10"/>
      <c r="P230" s="10"/>
      <c r="Q230" s="10"/>
      <c r="R230" s="9" t="s">
        <v>6</v>
      </c>
      <c r="S230" s="10"/>
      <c r="T230" s="9" t="s">
        <v>7</v>
      </c>
      <c r="U230" s="10"/>
      <c r="V230" s="10"/>
      <c r="W230" s="10"/>
      <c r="X230" s="9" t="s">
        <v>8</v>
      </c>
      <c r="Y230" s="10"/>
      <c r="Z230" s="10"/>
      <c r="AA230" s="10"/>
      <c r="AB230" s="10"/>
      <c r="AC230" s="10"/>
    </row>
    <row r="231" spans="1:29" ht="9" customHeight="1">
      <c r="A231" s="11"/>
      <c r="B231" s="12"/>
      <c r="C231" s="12"/>
      <c r="D231" s="12"/>
      <c r="E231" s="12"/>
      <c r="F231" s="12"/>
      <c r="G231" s="12"/>
      <c r="H231" s="18" t="s">
        <v>9</v>
      </c>
      <c r="I231" s="12"/>
      <c r="J231" s="18" t="s">
        <v>9</v>
      </c>
      <c r="K231" s="12"/>
      <c r="L231" s="12"/>
      <c r="M231" s="12"/>
      <c r="N231" s="12"/>
      <c r="O231" s="12"/>
      <c r="P231" s="12"/>
      <c r="Q231" s="12"/>
      <c r="T231" s="14">
        <v>0</v>
      </c>
      <c r="U231" s="12"/>
      <c r="V231" s="12"/>
      <c r="W231" s="12"/>
      <c r="X231" s="14">
        <v>250</v>
      </c>
      <c r="Y231" s="12"/>
      <c r="Z231" s="12"/>
      <c r="AA231" s="12"/>
      <c r="AB231" s="12"/>
      <c r="AC231" s="12"/>
    </row>
    <row r="232" spans="1:29" ht="9" customHeight="1">
      <c r="A232" s="11"/>
      <c r="B232" s="12"/>
      <c r="C232" s="12"/>
      <c r="D232" s="12"/>
      <c r="E232" s="12"/>
      <c r="F232" s="12"/>
      <c r="G232" s="12"/>
      <c r="H232" s="18" t="s">
        <v>10</v>
      </c>
      <c r="I232" s="12"/>
      <c r="J232" s="18" t="s">
        <v>11</v>
      </c>
      <c r="K232" s="12"/>
      <c r="L232" s="12"/>
      <c r="M232" s="12"/>
      <c r="N232" s="12"/>
      <c r="O232" s="12"/>
      <c r="P232" s="12"/>
      <c r="Q232" s="12"/>
      <c r="T232" s="14">
        <v>8</v>
      </c>
      <c r="U232" s="12"/>
      <c r="V232" s="12"/>
      <c r="W232" s="12"/>
      <c r="X232" s="14">
        <v>494.46</v>
      </c>
      <c r="Y232" s="12"/>
      <c r="Z232" s="12"/>
      <c r="AA232" s="12"/>
      <c r="AB232" s="12"/>
      <c r="AC232" s="12"/>
    </row>
    <row r="233" spans="1:29" ht="9" customHeight="1">
      <c r="A233" s="11"/>
      <c r="B233" s="12"/>
      <c r="C233" s="12"/>
      <c r="D233" s="12"/>
      <c r="E233" s="12"/>
      <c r="F233" s="12"/>
      <c r="G233" s="12"/>
      <c r="H233" s="18" t="s">
        <v>14</v>
      </c>
      <c r="I233" s="12"/>
      <c r="J233" s="18" t="s">
        <v>15</v>
      </c>
      <c r="K233" s="12"/>
      <c r="L233" s="12"/>
      <c r="M233" s="12"/>
      <c r="N233" s="12"/>
      <c r="O233" s="12"/>
      <c r="P233" s="12"/>
      <c r="Q233" s="12"/>
      <c r="T233" s="14">
        <v>64</v>
      </c>
      <c r="U233" s="12"/>
      <c r="V233" s="12"/>
      <c r="W233" s="12"/>
      <c r="X233" s="14">
        <v>3919.51</v>
      </c>
      <c r="Y233" s="12"/>
      <c r="Z233" s="12"/>
      <c r="AA233" s="12"/>
      <c r="AB233" s="12"/>
      <c r="AC233" s="12"/>
    </row>
    <row r="234" spans="1:29" ht="9" customHeight="1">
      <c r="A234" s="11"/>
      <c r="B234" s="12"/>
      <c r="C234" s="12"/>
      <c r="D234" s="12"/>
      <c r="E234" s="12"/>
      <c r="F234" s="12"/>
      <c r="G234" s="12"/>
      <c r="H234" s="18" t="s">
        <v>18</v>
      </c>
      <c r="I234" s="12"/>
      <c r="J234" s="18" t="s">
        <v>19</v>
      </c>
      <c r="K234" s="12"/>
      <c r="L234" s="12"/>
      <c r="M234" s="12"/>
      <c r="N234" s="12"/>
      <c r="O234" s="12"/>
      <c r="P234" s="12"/>
      <c r="Q234" s="12"/>
      <c r="T234" s="14">
        <v>36</v>
      </c>
      <c r="U234" s="12"/>
      <c r="V234" s="12"/>
      <c r="W234" s="12"/>
      <c r="X234" s="14">
        <v>2182.86</v>
      </c>
      <c r="Y234" s="12"/>
      <c r="Z234" s="12"/>
      <c r="AA234" s="12"/>
      <c r="AB234" s="12"/>
      <c r="AC234" s="12"/>
    </row>
    <row r="235" spans="1:29" ht="9" customHeight="1">
      <c r="A235" s="11"/>
      <c r="B235" s="12"/>
      <c r="C235" s="12"/>
      <c r="D235" s="12"/>
      <c r="E235" s="12"/>
      <c r="F235" s="12"/>
      <c r="G235" s="12"/>
      <c r="H235" s="18" t="s">
        <v>20</v>
      </c>
      <c r="I235" s="12"/>
      <c r="J235" s="18" t="s">
        <v>21</v>
      </c>
      <c r="K235" s="12"/>
      <c r="L235" s="12"/>
      <c r="M235" s="12"/>
      <c r="N235" s="12"/>
      <c r="O235" s="12"/>
      <c r="P235" s="12"/>
      <c r="Q235" s="12"/>
      <c r="R235" s="20" t="s">
        <v>22</v>
      </c>
      <c r="S235" s="12"/>
      <c r="T235" s="14">
        <v>1804</v>
      </c>
      <c r="U235" s="12"/>
      <c r="V235" s="12"/>
      <c r="W235" s="12"/>
      <c r="X235" s="14">
        <v>110554.63</v>
      </c>
      <c r="Y235" s="12"/>
      <c r="Z235" s="12"/>
      <c r="AA235" s="12"/>
      <c r="AB235" s="12"/>
      <c r="AC235" s="12"/>
    </row>
    <row r="236" spans="1:29" ht="9" customHeight="1">
      <c r="A236" s="11"/>
      <c r="B236" s="12"/>
      <c r="C236" s="12"/>
      <c r="D236" s="12"/>
      <c r="E236" s="12"/>
      <c r="F236" s="12"/>
      <c r="G236" s="12"/>
      <c r="H236" s="18" t="s">
        <v>23</v>
      </c>
      <c r="I236" s="12"/>
      <c r="J236" s="18" t="s">
        <v>24</v>
      </c>
      <c r="K236" s="12"/>
      <c r="L236" s="12"/>
      <c r="M236" s="12"/>
      <c r="N236" s="12"/>
      <c r="O236" s="12"/>
      <c r="P236" s="12"/>
      <c r="Q236" s="12"/>
      <c r="T236" s="14">
        <v>208</v>
      </c>
      <c r="U236" s="12"/>
      <c r="V236" s="12"/>
      <c r="W236" s="12"/>
      <c r="X236" s="14">
        <v>12795.74</v>
      </c>
      <c r="Y236" s="12"/>
      <c r="Z236" s="12"/>
      <c r="AA236" s="12"/>
      <c r="AB236" s="12"/>
      <c r="AC236" s="12"/>
    </row>
    <row r="237" spans="1:29" ht="9" customHeight="1">
      <c r="A237" s="13"/>
      <c r="B237" s="12"/>
      <c r="C237" s="12"/>
      <c r="D237" s="12"/>
      <c r="E237" s="12"/>
      <c r="F237" s="12"/>
      <c r="G237" s="12"/>
      <c r="H237" s="21" t="s">
        <v>25</v>
      </c>
      <c r="I237" s="22"/>
      <c r="J237" s="21"/>
      <c r="K237" s="22"/>
      <c r="L237" s="22"/>
      <c r="M237" s="22"/>
      <c r="N237" s="22"/>
      <c r="O237" s="22"/>
      <c r="P237" s="22"/>
      <c r="Q237" s="22"/>
      <c r="R237" s="21"/>
      <c r="S237" s="22"/>
      <c r="T237" s="23">
        <f>SUM(T231:W236)</f>
        <v>2120</v>
      </c>
      <c r="U237" s="22"/>
      <c r="V237" s="22"/>
      <c r="W237" s="22"/>
      <c r="X237" s="23">
        <f>SUM(X231:AC236)</f>
        <v>130197.20000000001</v>
      </c>
      <c r="Y237" s="22"/>
      <c r="Z237" s="22"/>
      <c r="AA237" s="22"/>
      <c r="AB237" s="22"/>
      <c r="AC237" s="22"/>
    </row>
    <row r="238" ht="9" customHeight="1"/>
    <row r="239" spans="1:29" ht="12.75">
      <c r="A239" s="11"/>
      <c r="B239" s="12"/>
      <c r="C239" s="11"/>
      <c r="D239" s="12"/>
      <c r="E239" s="12"/>
      <c r="F239" s="12"/>
      <c r="G239" s="12"/>
      <c r="H239" s="12"/>
      <c r="I239" s="11"/>
      <c r="J239" s="12"/>
      <c r="K239" s="12"/>
      <c r="L239" s="12"/>
      <c r="M239" s="13"/>
      <c r="N239" s="12"/>
      <c r="O239" s="12"/>
      <c r="P239" s="12"/>
      <c r="Q239" s="12"/>
      <c r="R239" s="12"/>
      <c r="S239" s="11"/>
      <c r="T239" s="12"/>
      <c r="U239" s="12"/>
      <c r="V239" s="12"/>
      <c r="W239" s="11"/>
      <c r="X239" s="12"/>
      <c r="Y239" s="12"/>
      <c r="Z239" s="12"/>
      <c r="AA239" s="1"/>
      <c r="AB239" s="1"/>
      <c r="AC239" s="1"/>
    </row>
    <row r="240" spans="1:29" ht="12.75">
      <c r="A240" s="15"/>
      <c r="B240" s="12"/>
      <c r="C240" s="16" t="s">
        <v>74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7" t="s">
        <v>75</v>
      </c>
      <c r="N240" s="12"/>
      <c r="O240" s="12"/>
      <c r="P240" s="12"/>
      <c r="Q240" s="12"/>
      <c r="R240" s="12"/>
      <c r="S240" s="17"/>
      <c r="T240" s="12"/>
      <c r="U240" s="12"/>
      <c r="V240" s="12"/>
      <c r="W240" s="15"/>
      <c r="X240" s="12"/>
      <c r="Y240" s="12"/>
      <c r="Z240" s="12"/>
      <c r="AA240" s="2"/>
      <c r="AB240" s="2"/>
      <c r="AC240" s="2"/>
    </row>
    <row r="241" spans="1:29" ht="9" customHeight="1">
      <c r="A241" s="18"/>
      <c r="B241" s="12"/>
      <c r="C241" s="12"/>
      <c r="D241" s="12"/>
      <c r="E241" s="12"/>
      <c r="F241" s="12"/>
      <c r="G241" s="12"/>
      <c r="H241" s="19" t="s">
        <v>4</v>
      </c>
      <c r="I241" s="10"/>
      <c r="J241" s="19" t="s">
        <v>5</v>
      </c>
      <c r="K241" s="10"/>
      <c r="L241" s="10"/>
      <c r="M241" s="10"/>
      <c r="N241" s="10"/>
      <c r="O241" s="10"/>
      <c r="P241" s="10"/>
      <c r="Q241" s="10"/>
      <c r="R241" s="9" t="s">
        <v>6</v>
      </c>
      <c r="S241" s="10"/>
      <c r="T241" s="9" t="s">
        <v>7</v>
      </c>
      <c r="U241" s="10"/>
      <c r="V241" s="10"/>
      <c r="W241" s="10"/>
      <c r="X241" s="9" t="s">
        <v>8</v>
      </c>
      <c r="Y241" s="10"/>
      <c r="Z241" s="10"/>
      <c r="AA241" s="10"/>
      <c r="AB241" s="10"/>
      <c r="AC241" s="10"/>
    </row>
    <row r="242" spans="1:29" ht="9" customHeight="1">
      <c r="A242" s="11"/>
      <c r="B242" s="12"/>
      <c r="C242" s="12"/>
      <c r="D242" s="12"/>
      <c r="E242" s="12"/>
      <c r="F242" s="12"/>
      <c r="G242" s="12"/>
      <c r="H242" s="18" t="s">
        <v>41</v>
      </c>
      <c r="I242" s="12"/>
      <c r="J242" s="18" t="s">
        <v>42</v>
      </c>
      <c r="K242" s="12"/>
      <c r="L242" s="12"/>
      <c r="M242" s="12"/>
      <c r="N242" s="12"/>
      <c r="O242" s="12"/>
      <c r="P242" s="12"/>
      <c r="Q242" s="12"/>
      <c r="T242" s="14">
        <v>8</v>
      </c>
      <c r="U242" s="12"/>
      <c r="V242" s="12"/>
      <c r="W242" s="12"/>
      <c r="X242" s="14">
        <v>185.75</v>
      </c>
      <c r="Y242" s="12"/>
      <c r="Z242" s="12"/>
      <c r="AA242" s="12"/>
      <c r="AB242" s="12"/>
      <c r="AC242" s="12"/>
    </row>
    <row r="243" spans="1:29" ht="9" customHeight="1">
      <c r="A243" s="11"/>
      <c r="B243" s="12"/>
      <c r="C243" s="12"/>
      <c r="D243" s="12"/>
      <c r="E243" s="12"/>
      <c r="F243" s="12"/>
      <c r="G243" s="12"/>
      <c r="H243" s="18" t="s">
        <v>10</v>
      </c>
      <c r="I243" s="12"/>
      <c r="J243" s="18" t="s">
        <v>11</v>
      </c>
      <c r="K243" s="12"/>
      <c r="L243" s="12"/>
      <c r="M243" s="12"/>
      <c r="N243" s="12"/>
      <c r="O243" s="12"/>
      <c r="P243" s="12"/>
      <c r="Q243" s="12"/>
      <c r="T243" s="14">
        <v>8</v>
      </c>
      <c r="U243" s="12"/>
      <c r="V243" s="12"/>
      <c r="W243" s="12"/>
      <c r="X243" s="14">
        <v>183.2</v>
      </c>
      <c r="Y243" s="12"/>
      <c r="Z243" s="12"/>
      <c r="AA243" s="12"/>
      <c r="AB243" s="12"/>
      <c r="AC243" s="12"/>
    </row>
    <row r="244" spans="1:29" ht="9" customHeight="1">
      <c r="A244" s="11"/>
      <c r="B244" s="12"/>
      <c r="C244" s="12"/>
      <c r="D244" s="12"/>
      <c r="E244" s="12"/>
      <c r="F244" s="12"/>
      <c r="G244" s="12"/>
      <c r="H244" s="18" t="s">
        <v>14</v>
      </c>
      <c r="I244" s="12"/>
      <c r="J244" s="18" t="s">
        <v>15</v>
      </c>
      <c r="K244" s="12"/>
      <c r="L244" s="12"/>
      <c r="M244" s="12"/>
      <c r="N244" s="12"/>
      <c r="O244" s="12"/>
      <c r="P244" s="12"/>
      <c r="Q244" s="12"/>
      <c r="T244" s="14">
        <v>64</v>
      </c>
      <c r="U244" s="12"/>
      <c r="V244" s="12"/>
      <c r="W244" s="12"/>
      <c r="X244" s="14">
        <v>1481.47</v>
      </c>
      <c r="Y244" s="12"/>
      <c r="Z244" s="12"/>
      <c r="AA244" s="12"/>
      <c r="AB244" s="12"/>
      <c r="AC244" s="12"/>
    </row>
    <row r="245" spans="1:29" ht="9" customHeight="1">
      <c r="A245" s="11"/>
      <c r="B245" s="12"/>
      <c r="C245" s="12"/>
      <c r="D245" s="12"/>
      <c r="E245" s="12"/>
      <c r="F245" s="12"/>
      <c r="G245" s="12"/>
      <c r="H245" s="18" t="s">
        <v>18</v>
      </c>
      <c r="I245" s="12"/>
      <c r="J245" s="18" t="s">
        <v>19</v>
      </c>
      <c r="K245" s="12"/>
      <c r="L245" s="12"/>
      <c r="M245" s="12"/>
      <c r="N245" s="12"/>
      <c r="O245" s="12"/>
      <c r="P245" s="12"/>
      <c r="Q245" s="12"/>
      <c r="T245" s="14">
        <v>24</v>
      </c>
      <c r="U245" s="12"/>
      <c r="V245" s="12"/>
      <c r="W245" s="12"/>
      <c r="X245" s="14">
        <v>556.11</v>
      </c>
      <c r="Y245" s="12"/>
      <c r="Z245" s="12"/>
      <c r="AA245" s="12"/>
      <c r="AB245" s="12"/>
      <c r="AC245" s="12"/>
    </row>
    <row r="246" spans="1:29" ht="9" customHeight="1">
      <c r="A246" s="11"/>
      <c r="B246" s="12"/>
      <c r="C246" s="12"/>
      <c r="D246" s="12"/>
      <c r="E246" s="12"/>
      <c r="F246" s="12"/>
      <c r="G246" s="12"/>
      <c r="H246" s="18" t="s">
        <v>20</v>
      </c>
      <c r="I246" s="12"/>
      <c r="J246" s="18" t="s">
        <v>21</v>
      </c>
      <c r="K246" s="12"/>
      <c r="L246" s="12"/>
      <c r="M246" s="12"/>
      <c r="N246" s="12"/>
      <c r="O246" s="12"/>
      <c r="P246" s="12"/>
      <c r="Q246" s="12"/>
      <c r="R246" s="20" t="s">
        <v>22</v>
      </c>
      <c r="S246" s="12"/>
      <c r="T246" s="14">
        <v>1873</v>
      </c>
      <c r="U246" s="12"/>
      <c r="V246" s="12"/>
      <c r="W246" s="12"/>
      <c r="X246" s="14">
        <v>43437.77</v>
      </c>
      <c r="Y246" s="12"/>
      <c r="Z246" s="12"/>
      <c r="AA246" s="12"/>
      <c r="AB246" s="12"/>
      <c r="AC246" s="12"/>
    </row>
    <row r="247" spans="1:29" ht="9" customHeight="1">
      <c r="A247" s="11"/>
      <c r="B247" s="12"/>
      <c r="C247" s="12"/>
      <c r="D247" s="12"/>
      <c r="E247" s="12"/>
      <c r="F247" s="12"/>
      <c r="G247" s="12"/>
      <c r="H247" s="18" t="s">
        <v>28</v>
      </c>
      <c r="I247" s="12"/>
      <c r="J247" s="18" t="s">
        <v>28</v>
      </c>
      <c r="K247" s="12"/>
      <c r="L247" s="12"/>
      <c r="M247" s="12"/>
      <c r="N247" s="12"/>
      <c r="O247" s="12"/>
      <c r="P247" s="12"/>
      <c r="Q247" s="12"/>
      <c r="T247" s="14">
        <v>15</v>
      </c>
      <c r="U247" s="12"/>
      <c r="V247" s="12"/>
      <c r="W247" s="12"/>
      <c r="X247" s="14">
        <v>339.54</v>
      </c>
      <c r="Y247" s="12"/>
      <c r="Z247" s="12"/>
      <c r="AA247" s="12"/>
      <c r="AB247" s="12"/>
      <c r="AC247" s="12"/>
    </row>
    <row r="248" spans="1:29" ht="9" customHeight="1">
      <c r="A248" s="11"/>
      <c r="B248" s="12"/>
      <c r="C248" s="12"/>
      <c r="D248" s="12"/>
      <c r="E248" s="12"/>
      <c r="F248" s="12"/>
      <c r="G248" s="12"/>
      <c r="H248" s="18" t="s">
        <v>23</v>
      </c>
      <c r="I248" s="12"/>
      <c r="J248" s="18" t="s">
        <v>24</v>
      </c>
      <c r="K248" s="12"/>
      <c r="L248" s="12"/>
      <c r="M248" s="12"/>
      <c r="N248" s="12"/>
      <c r="O248" s="12"/>
      <c r="P248" s="12"/>
      <c r="Q248" s="12"/>
      <c r="T248" s="14">
        <v>88</v>
      </c>
      <c r="U248" s="12"/>
      <c r="V248" s="12"/>
      <c r="W248" s="12"/>
      <c r="X248" s="14">
        <v>2048.56</v>
      </c>
      <c r="Y248" s="12"/>
      <c r="Z248" s="12"/>
      <c r="AA248" s="12"/>
      <c r="AB248" s="12"/>
      <c r="AC248" s="12"/>
    </row>
    <row r="249" spans="1:29" ht="9" customHeight="1">
      <c r="A249" s="13"/>
      <c r="B249" s="12"/>
      <c r="C249" s="12"/>
      <c r="D249" s="12"/>
      <c r="E249" s="12"/>
      <c r="F249" s="12"/>
      <c r="G249" s="12"/>
      <c r="H249" s="21" t="s">
        <v>25</v>
      </c>
      <c r="I249" s="22"/>
      <c r="J249" s="21"/>
      <c r="K249" s="22"/>
      <c r="L249" s="22"/>
      <c r="M249" s="22"/>
      <c r="N249" s="22"/>
      <c r="O249" s="22"/>
      <c r="P249" s="22"/>
      <c r="Q249" s="22"/>
      <c r="R249" s="21"/>
      <c r="S249" s="22"/>
      <c r="T249" s="23">
        <f>SUM(T242:W248)</f>
        <v>2080</v>
      </c>
      <c r="U249" s="22"/>
      <c r="V249" s="22"/>
      <c r="W249" s="22"/>
      <c r="X249" s="23">
        <f>SUM(X242:AC248)</f>
        <v>48232.399999999994</v>
      </c>
      <c r="Y249" s="22"/>
      <c r="Z249" s="22"/>
      <c r="AA249" s="22"/>
      <c r="AB249" s="22"/>
      <c r="AC249" s="22"/>
    </row>
    <row r="250" ht="9" customHeight="1"/>
    <row r="251" spans="1:29" ht="12.75">
      <c r="A251" s="11"/>
      <c r="B251" s="12"/>
      <c r="C251" s="11"/>
      <c r="D251" s="12"/>
      <c r="E251" s="12"/>
      <c r="F251" s="12"/>
      <c r="G251" s="12"/>
      <c r="H251" s="12"/>
      <c r="I251" s="11"/>
      <c r="J251" s="12"/>
      <c r="K251" s="12"/>
      <c r="L251" s="12"/>
      <c r="M251" s="13"/>
      <c r="N251" s="12"/>
      <c r="O251" s="12"/>
      <c r="P251" s="12"/>
      <c r="Q251" s="12"/>
      <c r="R251" s="12"/>
      <c r="S251" s="11"/>
      <c r="T251" s="12"/>
      <c r="U251" s="12"/>
      <c r="V251" s="12"/>
      <c r="W251" s="11"/>
      <c r="X251" s="12"/>
      <c r="Y251" s="12"/>
      <c r="Z251" s="12"/>
      <c r="AA251" s="1"/>
      <c r="AB251" s="1"/>
      <c r="AC251" s="1"/>
    </row>
    <row r="252" spans="1:29" ht="12.75">
      <c r="A252" s="15"/>
      <c r="B252" s="12"/>
      <c r="C252" s="16" t="s">
        <v>76</v>
      </c>
      <c r="D252" s="12"/>
      <c r="E252" s="12"/>
      <c r="F252" s="12"/>
      <c r="G252" s="12"/>
      <c r="H252" s="12"/>
      <c r="I252" s="12"/>
      <c r="J252" s="12"/>
      <c r="K252" s="12"/>
      <c r="L252" s="12"/>
      <c r="M252" s="17" t="s">
        <v>77</v>
      </c>
      <c r="N252" s="12"/>
      <c r="O252" s="12"/>
      <c r="P252" s="12"/>
      <c r="Q252" s="12"/>
      <c r="R252" s="12"/>
      <c r="S252" s="17"/>
      <c r="T252" s="12"/>
      <c r="U252" s="12"/>
      <c r="V252" s="12"/>
      <c r="W252" s="15"/>
      <c r="X252" s="12"/>
      <c r="Y252" s="12"/>
      <c r="Z252" s="12"/>
      <c r="AA252" s="2"/>
      <c r="AB252" s="2"/>
      <c r="AC252" s="2"/>
    </row>
    <row r="253" spans="1:29" ht="9" customHeight="1">
      <c r="A253" s="18"/>
      <c r="B253" s="12"/>
      <c r="C253" s="12"/>
      <c r="D253" s="12"/>
      <c r="E253" s="12"/>
      <c r="F253" s="12"/>
      <c r="G253" s="12"/>
      <c r="H253" s="19" t="s">
        <v>4</v>
      </c>
      <c r="I253" s="10"/>
      <c r="J253" s="19" t="s">
        <v>5</v>
      </c>
      <c r="K253" s="10"/>
      <c r="L253" s="10"/>
      <c r="M253" s="10"/>
      <c r="N253" s="10"/>
      <c r="O253" s="10"/>
      <c r="P253" s="10"/>
      <c r="Q253" s="10"/>
      <c r="R253" s="9" t="s">
        <v>6</v>
      </c>
      <c r="S253" s="10"/>
      <c r="T253" s="9" t="s">
        <v>7</v>
      </c>
      <c r="U253" s="10"/>
      <c r="V253" s="10"/>
      <c r="W253" s="10"/>
      <c r="X253" s="9" t="s">
        <v>8</v>
      </c>
      <c r="Y253" s="10"/>
      <c r="Z253" s="10"/>
      <c r="AA253" s="10"/>
      <c r="AB253" s="10"/>
      <c r="AC253" s="10"/>
    </row>
    <row r="254" spans="1:29" ht="9" customHeight="1">
      <c r="A254" s="11"/>
      <c r="B254" s="12"/>
      <c r="C254" s="12"/>
      <c r="D254" s="12"/>
      <c r="E254" s="12"/>
      <c r="F254" s="12"/>
      <c r="G254" s="12"/>
      <c r="H254" s="18" t="s">
        <v>9</v>
      </c>
      <c r="I254" s="12"/>
      <c r="J254" s="18" t="s">
        <v>9</v>
      </c>
      <c r="K254" s="12"/>
      <c r="L254" s="12"/>
      <c r="M254" s="12"/>
      <c r="N254" s="12"/>
      <c r="O254" s="12"/>
      <c r="P254" s="12"/>
      <c r="Q254" s="12"/>
      <c r="T254" s="14">
        <v>0</v>
      </c>
      <c r="U254" s="12"/>
      <c r="V254" s="12"/>
      <c r="W254" s="12"/>
      <c r="X254" s="14">
        <v>254.34</v>
      </c>
      <c r="Y254" s="12"/>
      <c r="Z254" s="12"/>
      <c r="AA254" s="12"/>
      <c r="AB254" s="12"/>
      <c r="AC254" s="12"/>
    </row>
    <row r="255" spans="1:29" ht="9" customHeight="1">
      <c r="A255" s="11"/>
      <c r="B255" s="12"/>
      <c r="C255" s="12"/>
      <c r="D255" s="12"/>
      <c r="E255" s="12"/>
      <c r="F255" s="12"/>
      <c r="G255" s="12"/>
      <c r="H255" s="18" t="s">
        <v>10</v>
      </c>
      <c r="I255" s="12"/>
      <c r="J255" s="18" t="s">
        <v>11</v>
      </c>
      <c r="K255" s="12"/>
      <c r="L255" s="12"/>
      <c r="M255" s="12"/>
      <c r="N255" s="12"/>
      <c r="O255" s="12"/>
      <c r="P255" s="12"/>
      <c r="Q255" s="12"/>
      <c r="T255" s="14">
        <v>8</v>
      </c>
      <c r="U255" s="12"/>
      <c r="V255" s="12"/>
      <c r="W255" s="12"/>
      <c r="X255" s="14">
        <v>167.1</v>
      </c>
      <c r="Y255" s="12"/>
      <c r="Z255" s="12"/>
      <c r="AA255" s="12"/>
      <c r="AB255" s="12"/>
      <c r="AC255" s="12"/>
    </row>
    <row r="256" spans="1:29" ht="9" customHeight="1">
      <c r="A256" s="11"/>
      <c r="B256" s="12"/>
      <c r="C256" s="12"/>
      <c r="D256" s="12"/>
      <c r="E256" s="12"/>
      <c r="F256" s="12"/>
      <c r="G256" s="12"/>
      <c r="H256" s="18" t="s">
        <v>12</v>
      </c>
      <c r="I256" s="12"/>
      <c r="J256" s="18" t="s">
        <v>13</v>
      </c>
      <c r="K256" s="12"/>
      <c r="L256" s="12"/>
      <c r="M256" s="12"/>
      <c r="N256" s="12"/>
      <c r="O256" s="12"/>
      <c r="P256" s="12"/>
      <c r="Q256" s="12"/>
      <c r="T256" s="14">
        <v>16</v>
      </c>
      <c r="U256" s="12"/>
      <c r="V256" s="12"/>
      <c r="W256" s="12"/>
      <c r="X256" s="14">
        <v>334.19</v>
      </c>
      <c r="Y256" s="12"/>
      <c r="Z256" s="12"/>
      <c r="AA256" s="12"/>
      <c r="AB256" s="12"/>
      <c r="AC256" s="12"/>
    </row>
    <row r="257" spans="1:29" ht="9" customHeight="1">
      <c r="A257" s="11"/>
      <c r="B257" s="12"/>
      <c r="C257" s="12"/>
      <c r="D257" s="12"/>
      <c r="E257" s="12"/>
      <c r="F257" s="12"/>
      <c r="G257" s="12"/>
      <c r="H257" s="18" t="s">
        <v>18</v>
      </c>
      <c r="I257" s="12"/>
      <c r="J257" s="18" t="s">
        <v>19</v>
      </c>
      <c r="K257" s="12"/>
      <c r="L257" s="12"/>
      <c r="M257" s="12"/>
      <c r="N257" s="12"/>
      <c r="O257" s="12"/>
      <c r="P257" s="12"/>
      <c r="Q257" s="12"/>
      <c r="T257" s="14">
        <v>16</v>
      </c>
      <c r="U257" s="12"/>
      <c r="V257" s="12"/>
      <c r="W257" s="12"/>
      <c r="X257" s="14">
        <v>334.2</v>
      </c>
      <c r="Y257" s="12"/>
      <c r="Z257" s="12"/>
      <c r="AA257" s="12"/>
      <c r="AB257" s="12"/>
      <c r="AC257" s="12"/>
    </row>
    <row r="258" spans="1:29" ht="9" customHeight="1">
      <c r="A258" s="11"/>
      <c r="B258" s="12"/>
      <c r="C258" s="12"/>
      <c r="D258" s="12"/>
      <c r="E258" s="12"/>
      <c r="F258" s="12"/>
      <c r="G258" s="12"/>
      <c r="H258" s="18" t="s">
        <v>20</v>
      </c>
      <c r="I258" s="12"/>
      <c r="J258" s="18" t="s">
        <v>21</v>
      </c>
      <c r="K258" s="12"/>
      <c r="L258" s="12"/>
      <c r="M258" s="12"/>
      <c r="N258" s="12"/>
      <c r="O258" s="12"/>
      <c r="P258" s="12"/>
      <c r="Q258" s="12"/>
      <c r="R258" s="20" t="s">
        <v>22</v>
      </c>
      <c r="S258" s="12"/>
      <c r="T258" s="14">
        <v>1306.25</v>
      </c>
      <c r="U258" s="12"/>
      <c r="V258" s="12"/>
      <c r="W258" s="12"/>
      <c r="X258" s="14">
        <v>27067.47</v>
      </c>
      <c r="Y258" s="12"/>
      <c r="Z258" s="12"/>
      <c r="AA258" s="12"/>
      <c r="AB258" s="12"/>
      <c r="AC258" s="12"/>
    </row>
    <row r="259" spans="1:29" ht="9" customHeight="1">
      <c r="A259" s="11"/>
      <c r="B259" s="12"/>
      <c r="C259" s="12"/>
      <c r="D259" s="12"/>
      <c r="E259" s="12"/>
      <c r="F259" s="12"/>
      <c r="G259" s="12"/>
      <c r="H259" s="18" t="s">
        <v>28</v>
      </c>
      <c r="I259" s="12"/>
      <c r="J259" s="18" t="s">
        <v>28</v>
      </c>
      <c r="K259" s="12"/>
      <c r="L259" s="12"/>
      <c r="M259" s="12"/>
      <c r="N259" s="12"/>
      <c r="O259" s="12"/>
      <c r="P259" s="12"/>
      <c r="Q259" s="12"/>
      <c r="T259" s="14">
        <v>64</v>
      </c>
      <c r="U259" s="12"/>
      <c r="V259" s="12"/>
      <c r="W259" s="12"/>
      <c r="X259" s="14">
        <v>1324.54</v>
      </c>
      <c r="Y259" s="12"/>
      <c r="Z259" s="12"/>
      <c r="AA259" s="12"/>
      <c r="AB259" s="12"/>
      <c r="AC259" s="12"/>
    </row>
    <row r="260" spans="1:29" ht="9" customHeight="1">
      <c r="A260" s="11"/>
      <c r="B260" s="12"/>
      <c r="C260" s="12"/>
      <c r="D260" s="12"/>
      <c r="E260" s="12"/>
      <c r="F260" s="12"/>
      <c r="G260" s="12"/>
      <c r="H260" s="18" t="s">
        <v>43</v>
      </c>
      <c r="I260" s="12"/>
      <c r="J260" s="18" t="s">
        <v>44</v>
      </c>
      <c r="K260" s="12"/>
      <c r="L260" s="12"/>
      <c r="M260" s="12"/>
      <c r="N260" s="12"/>
      <c r="O260" s="12"/>
      <c r="P260" s="12"/>
      <c r="Q260" s="12"/>
      <c r="T260" s="14">
        <v>16</v>
      </c>
      <c r="U260" s="12"/>
      <c r="V260" s="12"/>
      <c r="W260" s="12"/>
      <c r="X260" s="14">
        <v>334.19</v>
      </c>
      <c r="Y260" s="12"/>
      <c r="Z260" s="12"/>
      <c r="AA260" s="12"/>
      <c r="AB260" s="12"/>
      <c r="AC260" s="12"/>
    </row>
    <row r="261" spans="1:29" ht="9" customHeight="1">
      <c r="A261" s="11"/>
      <c r="B261" s="12"/>
      <c r="C261" s="12"/>
      <c r="D261" s="12"/>
      <c r="E261" s="12"/>
      <c r="F261" s="12"/>
      <c r="G261" s="12"/>
      <c r="H261" s="18" t="s">
        <v>23</v>
      </c>
      <c r="I261" s="12"/>
      <c r="J261" s="18" t="s">
        <v>24</v>
      </c>
      <c r="K261" s="12"/>
      <c r="L261" s="12"/>
      <c r="M261" s="12"/>
      <c r="N261" s="12"/>
      <c r="O261" s="12"/>
      <c r="P261" s="12"/>
      <c r="Q261" s="12"/>
      <c r="T261" s="14">
        <v>40</v>
      </c>
      <c r="U261" s="12"/>
      <c r="V261" s="12"/>
      <c r="W261" s="12"/>
      <c r="X261" s="14">
        <v>835.5</v>
      </c>
      <c r="Y261" s="12"/>
      <c r="Z261" s="12"/>
      <c r="AA261" s="12"/>
      <c r="AB261" s="12"/>
      <c r="AC261" s="12"/>
    </row>
    <row r="262" spans="1:29" ht="9" customHeight="1">
      <c r="A262" s="13"/>
      <c r="B262" s="12"/>
      <c r="C262" s="12"/>
      <c r="D262" s="12"/>
      <c r="E262" s="12"/>
      <c r="F262" s="12"/>
      <c r="G262" s="12"/>
      <c r="H262" s="21" t="s">
        <v>25</v>
      </c>
      <c r="I262" s="22"/>
      <c r="J262" s="21"/>
      <c r="K262" s="22"/>
      <c r="L262" s="22"/>
      <c r="M262" s="22"/>
      <c r="N262" s="22"/>
      <c r="O262" s="22"/>
      <c r="P262" s="22"/>
      <c r="Q262" s="22"/>
      <c r="R262" s="21"/>
      <c r="S262" s="22"/>
      <c r="T262" s="23">
        <f>SUM(T254:W261)</f>
        <v>1466.25</v>
      </c>
      <c r="U262" s="22"/>
      <c r="V262" s="22"/>
      <c r="W262" s="22"/>
      <c r="X262" s="23">
        <f>SUM(X254:AC261)</f>
        <v>30651.530000000002</v>
      </c>
      <c r="Y262" s="22"/>
      <c r="Z262" s="22"/>
      <c r="AA262" s="22"/>
      <c r="AB262" s="22"/>
      <c r="AC262" s="22"/>
    </row>
    <row r="263" ht="9" customHeight="1"/>
    <row r="264" spans="1:29" ht="12.75">
      <c r="A264" s="11"/>
      <c r="B264" s="12"/>
      <c r="C264" s="11"/>
      <c r="D264" s="12"/>
      <c r="E264" s="12"/>
      <c r="F264" s="12"/>
      <c r="G264" s="12"/>
      <c r="H264" s="12"/>
      <c r="I264" s="11"/>
      <c r="J264" s="12"/>
      <c r="K264" s="12"/>
      <c r="L264" s="12"/>
      <c r="M264" s="13"/>
      <c r="N264" s="12"/>
      <c r="O264" s="12"/>
      <c r="P264" s="12"/>
      <c r="Q264" s="12"/>
      <c r="R264" s="12"/>
      <c r="S264" s="11"/>
      <c r="T264" s="12"/>
      <c r="U264" s="12"/>
      <c r="V264" s="12"/>
      <c r="W264" s="11"/>
      <c r="X264" s="12"/>
      <c r="Y264" s="12"/>
      <c r="Z264" s="12"/>
      <c r="AA264" s="1"/>
      <c r="AB264" s="1"/>
      <c r="AC264" s="1"/>
    </row>
    <row r="265" spans="1:29" ht="12.75">
      <c r="A265" s="15"/>
      <c r="B265" s="12"/>
      <c r="C265" s="16" t="s">
        <v>78</v>
      </c>
      <c r="D265" s="12"/>
      <c r="E265" s="12"/>
      <c r="F265" s="12"/>
      <c r="G265" s="12"/>
      <c r="H265" s="12"/>
      <c r="I265" s="12"/>
      <c r="J265" s="12"/>
      <c r="K265" s="12"/>
      <c r="L265" s="12"/>
      <c r="M265" s="17" t="s">
        <v>79</v>
      </c>
      <c r="N265" s="12"/>
      <c r="O265" s="12"/>
      <c r="P265" s="12"/>
      <c r="Q265" s="12"/>
      <c r="R265" s="12"/>
      <c r="S265" s="17"/>
      <c r="T265" s="12"/>
      <c r="U265" s="12"/>
      <c r="V265" s="12"/>
      <c r="W265" s="15"/>
      <c r="X265" s="12"/>
      <c r="Y265" s="12"/>
      <c r="Z265" s="12"/>
      <c r="AA265" s="2"/>
      <c r="AB265" s="2"/>
      <c r="AC265" s="2"/>
    </row>
    <row r="266" spans="1:29" ht="9" customHeight="1">
      <c r="A266" s="18"/>
      <c r="B266" s="12"/>
      <c r="C266" s="12"/>
      <c r="D266" s="12"/>
      <c r="E266" s="12"/>
      <c r="F266" s="12"/>
      <c r="G266" s="12"/>
      <c r="H266" s="19" t="s">
        <v>4</v>
      </c>
      <c r="I266" s="10"/>
      <c r="J266" s="19" t="s">
        <v>5</v>
      </c>
      <c r="K266" s="10"/>
      <c r="L266" s="10"/>
      <c r="M266" s="10"/>
      <c r="N266" s="10"/>
      <c r="O266" s="10"/>
      <c r="P266" s="10"/>
      <c r="Q266" s="10"/>
      <c r="R266" s="9" t="s">
        <v>6</v>
      </c>
      <c r="S266" s="10"/>
      <c r="T266" s="9" t="s">
        <v>7</v>
      </c>
      <c r="U266" s="10"/>
      <c r="V266" s="10"/>
      <c r="W266" s="10"/>
      <c r="X266" s="9" t="s">
        <v>8</v>
      </c>
      <c r="Y266" s="10"/>
      <c r="Z266" s="10"/>
      <c r="AA266" s="10"/>
      <c r="AB266" s="10"/>
      <c r="AC266" s="10"/>
    </row>
    <row r="267" spans="1:29" ht="9" customHeight="1">
      <c r="A267" s="11"/>
      <c r="B267" s="12"/>
      <c r="C267" s="12"/>
      <c r="D267" s="12"/>
      <c r="E267" s="12"/>
      <c r="F267" s="12"/>
      <c r="G267" s="12"/>
      <c r="H267" s="18" t="s">
        <v>20</v>
      </c>
      <c r="I267" s="12"/>
      <c r="J267" s="18" t="s">
        <v>21</v>
      </c>
      <c r="K267" s="12"/>
      <c r="L267" s="12"/>
      <c r="M267" s="12"/>
      <c r="N267" s="12"/>
      <c r="O267" s="12"/>
      <c r="P267" s="12"/>
      <c r="Q267" s="12"/>
      <c r="R267" s="20" t="s">
        <v>22</v>
      </c>
      <c r="S267" s="12"/>
      <c r="T267" s="14">
        <v>420</v>
      </c>
      <c r="U267" s="12"/>
      <c r="V267" s="12"/>
      <c r="W267" s="12"/>
      <c r="X267" s="14">
        <v>7147.48</v>
      </c>
      <c r="Y267" s="12"/>
      <c r="Z267" s="12"/>
      <c r="AA267" s="12"/>
      <c r="AB267" s="12"/>
      <c r="AC267" s="12"/>
    </row>
    <row r="268" spans="1:29" ht="9" customHeight="1">
      <c r="A268" s="13"/>
      <c r="B268" s="12"/>
      <c r="C268" s="12"/>
      <c r="D268" s="12"/>
      <c r="E268" s="12"/>
      <c r="F268" s="12"/>
      <c r="G268" s="12"/>
      <c r="H268" s="21" t="s">
        <v>25</v>
      </c>
      <c r="I268" s="22"/>
      <c r="J268" s="21"/>
      <c r="K268" s="22"/>
      <c r="L268" s="22"/>
      <c r="M268" s="22"/>
      <c r="N268" s="22"/>
      <c r="O268" s="22"/>
      <c r="P268" s="22"/>
      <c r="Q268" s="22"/>
      <c r="R268" s="21"/>
      <c r="S268" s="22"/>
      <c r="T268" s="23">
        <f>SUM(T267)</f>
        <v>420</v>
      </c>
      <c r="U268" s="22"/>
      <c r="V268" s="22"/>
      <c r="W268" s="22"/>
      <c r="X268" s="23">
        <f>SUM(X267)</f>
        <v>7147.48</v>
      </c>
      <c r="Y268" s="22"/>
      <c r="Z268" s="22"/>
      <c r="AA268" s="22"/>
      <c r="AB268" s="22"/>
      <c r="AC268" s="22"/>
    </row>
    <row r="269" ht="18" customHeight="1"/>
    <row r="270" ht="9" customHeight="1"/>
    <row r="271" spans="1:29" ht="12.75">
      <c r="A271" s="11"/>
      <c r="B271" s="12"/>
      <c r="C271" s="11"/>
      <c r="D271" s="12"/>
      <c r="E271" s="12"/>
      <c r="F271" s="12"/>
      <c r="G271" s="12"/>
      <c r="H271" s="12"/>
      <c r="I271" s="11"/>
      <c r="J271" s="12"/>
      <c r="K271" s="12"/>
      <c r="L271" s="12"/>
      <c r="M271" s="13"/>
      <c r="N271" s="12"/>
      <c r="O271" s="12"/>
      <c r="P271" s="12"/>
      <c r="Q271" s="12"/>
      <c r="R271" s="12"/>
      <c r="S271" s="11"/>
      <c r="T271" s="12"/>
      <c r="U271" s="12"/>
      <c r="V271" s="12"/>
      <c r="W271" s="11"/>
      <c r="X271" s="12"/>
      <c r="Y271" s="12"/>
      <c r="Z271" s="12"/>
      <c r="AA271" s="1"/>
      <c r="AB271" s="1"/>
      <c r="AC271" s="1"/>
    </row>
    <row r="272" spans="1:29" ht="12.75">
      <c r="A272" s="15"/>
      <c r="B272" s="12"/>
      <c r="C272" s="16" t="s">
        <v>80</v>
      </c>
      <c r="D272" s="12"/>
      <c r="E272" s="12"/>
      <c r="F272" s="12"/>
      <c r="G272" s="12"/>
      <c r="H272" s="12"/>
      <c r="I272" s="12"/>
      <c r="J272" s="12"/>
      <c r="K272" s="12"/>
      <c r="L272" s="12"/>
      <c r="M272" s="17" t="s">
        <v>81</v>
      </c>
      <c r="N272" s="12"/>
      <c r="O272" s="12"/>
      <c r="P272" s="12"/>
      <c r="Q272" s="12"/>
      <c r="R272" s="12"/>
      <c r="S272" s="17"/>
      <c r="T272" s="12"/>
      <c r="U272" s="12"/>
      <c r="V272" s="12"/>
      <c r="W272" s="15"/>
      <c r="X272" s="12"/>
      <c r="Y272" s="12"/>
      <c r="Z272" s="12"/>
      <c r="AA272" s="2"/>
      <c r="AB272" s="2"/>
      <c r="AC272" s="2"/>
    </row>
    <row r="273" spans="1:29" ht="9" customHeight="1">
      <c r="A273" s="18"/>
      <c r="B273" s="12"/>
      <c r="C273" s="12"/>
      <c r="D273" s="12"/>
      <c r="E273" s="12"/>
      <c r="F273" s="12"/>
      <c r="G273" s="12"/>
      <c r="H273" s="19" t="s">
        <v>4</v>
      </c>
      <c r="I273" s="10"/>
      <c r="J273" s="19" t="s">
        <v>5</v>
      </c>
      <c r="K273" s="10"/>
      <c r="L273" s="10"/>
      <c r="M273" s="10"/>
      <c r="N273" s="10"/>
      <c r="O273" s="10"/>
      <c r="P273" s="10"/>
      <c r="Q273" s="10"/>
      <c r="R273" s="9" t="s">
        <v>6</v>
      </c>
      <c r="S273" s="10"/>
      <c r="T273" s="9" t="s">
        <v>7</v>
      </c>
      <c r="U273" s="10"/>
      <c r="V273" s="10"/>
      <c r="W273" s="10"/>
      <c r="X273" s="9" t="s">
        <v>8</v>
      </c>
      <c r="Y273" s="10"/>
      <c r="Z273" s="10"/>
      <c r="AA273" s="10"/>
      <c r="AB273" s="10"/>
      <c r="AC273" s="10"/>
    </row>
    <row r="274" spans="1:29" ht="9" customHeight="1">
      <c r="A274" s="11"/>
      <c r="B274" s="12"/>
      <c r="C274" s="12"/>
      <c r="D274" s="12"/>
      <c r="E274" s="12"/>
      <c r="F274" s="12"/>
      <c r="G274" s="12"/>
      <c r="H274" s="18" t="s">
        <v>9</v>
      </c>
      <c r="I274" s="12"/>
      <c r="J274" s="18" t="s">
        <v>9</v>
      </c>
      <c r="K274" s="12"/>
      <c r="L274" s="12"/>
      <c r="M274" s="12"/>
      <c r="N274" s="12"/>
      <c r="O274" s="12"/>
      <c r="P274" s="12"/>
      <c r="Q274" s="12"/>
      <c r="T274" s="14">
        <v>0</v>
      </c>
      <c r="U274" s="12"/>
      <c r="V274" s="12"/>
      <c r="W274" s="12"/>
      <c r="X274" s="14">
        <v>978.89</v>
      </c>
      <c r="Y274" s="12"/>
      <c r="Z274" s="12"/>
      <c r="AA274" s="12"/>
      <c r="AB274" s="12"/>
      <c r="AC274" s="12"/>
    </row>
    <row r="275" spans="1:29" ht="9" customHeight="1">
      <c r="A275" s="11"/>
      <c r="B275" s="12"/>
      <c r="C275" s="12"/>
      <c r="D275" s="12"/>
      <c r="E275" s="12"/>
      <c r="F275" s="12"/>
      <c r="G275" s="12"/>
      <c r="H275" s="18" t="s">
        <v>10</v>
      </c>
      <c r="I275" s="12"/>
      <c r="J275" s="18" t="s">
        <v>11</v>
      </c>
      <c r="K275" s="12"/>
      <c r="L275" s="12"/>
      <c r="M275" s="12"/>
      <c r="N275" s="12"/>
      <c r="O275" s="12"/>
      <c r="P275" s="12"/>
      <c r="Q275" s="12"/>
      <c r="T275" s="14">
        <v>8</v>
      </c>
      <c r="U275" s="12"/>
      <c r="V275" s="12"/>
      <c r="W275" s="12"/>
      <c r="X275" s="14">
        <v>273.5</v>
      </c>
      <c r="Y275" s="12"/>
      <c r="Z275" s="12"/>
      <c r="AA275" s="12"/>
      <c r="AB275" s="12"/>
      <c r="AC275" s="12"/>
    </row>
    <row r="276" spans="1:29" ht="9" customHeight="1">
      <c r="A276" s="11"/>
      <c r="B276" s="12"/>
      <c r="C276" s="12"/>
      <c r="D276" s="12"/>
      <c r="E276" s="12"/>
      <c r="F276" s="12"/>
      <c r="G276" s="12"/>
      <c r="H276" s="18" t="s">
        <v>14</v>
      </c>
      <c r="I276" s="12"/>
      <c r="J276" s="18" t="s">
        <v>15</v>
      </c>
      <c r="K276" s="12"/>
      <c r="L276" s="12"/>
      <c r="M276" s="12"/>
      <c r="N276" s="12"/>
      <c r="O276" s="12"/>
      <c r="P276" s="12"/>
      <c r="Q276" s="12"/>
      <c r="T276" s="14">
        <v>64</v>
      </c>
      <c r="U276" s="12"/>
      <c r="V276" s="12"/>
      <c r="W276" s="12"/>
      <c r="X276" s="14">
        <v>2222.22</v>
      </c>
      <c r="Y276" s="12"/>
      <c r="Z276" s="12"/>
      <c r="AA276" s="12"/>
      <c r="AB276" s="12"/>
      <c r="AC276" s="12"/>
    </row>
    <row r="277" spans="1:29" ht="9" customHeight="1">
      <c r="A277" s="11"/>
      <c r="B277" s="12"/>
      <c r="C277" s="12"/>
      <c r="D277" s="12"/>
      <c r="E277" s="12"/>
      <c r="F277" s="12"/>
      <c r="G277" s="12"/>
      <c r="H277" s="18" t="s">
        <v>16</v>
      </c>
      <c r="I277" s="12"/>
      <c r="J277" s="18" t="s">
        <v>17</v>
      </c>
      <c r="K277" s="12"/>
      <c r="L277" s="12"/>
      <c r="M277" s="12"/>
      <c r="N277" s="12"/>
      <c r="O277" s="12"/>
      <c r="P277" s="12"/>
      <c r="Q277" s="12"/>
      <c r="R277" s="20" t="s">
        <v>16</v>
      </c>
      <c r="S277" s="12"/>
      <c r="T277" s="14">
        <v>52</v>
      </c>
      <c r="U277" s="12"/>
      <c r="V277" s="12"/>
      <c r="W277" s="12"/>
      <c r="X277" s="14">
        <v>2715.39</v>
      </c>
      <c r="Y277" s="12"/>
      <c r="Z277" s="12"/>
      <c r="AA277" s="12"/>
      <c r="AB277" s="12"/>
      <c r="AC277" s="12"/>
    </row>
    <row r="278" spans="1:29" ht="9" customHeight="1">
      <c r="A278" s="11"/>
      <c r="B278" s="12"/>
      <c r="C278" s="12"/>
      <c r="D278" s="12"/>
      <c r="E278" s="12"/>
      <c r="F278" s="12"/>
      <c r="G278" s="12"/>
      <c r="H278" s="18" t="s">
        <v>18</v>
      </c>
      <c r="I278" s="12"/>
      <c r="J278" s="18" t="s">
        <v>19</v>
      </c>
      <c r="K278" s="12"/>
      <c r="L278" s="12"/>
      <c r="M278" s="12"/>
      <c r="N278" s="12"/>
      <c r="O278" s="12"/>
      <c r="P278" s="12"/>
      <c r="Q278" s="12"/>
      <c r="T278" s="14">
        <v>24</v>
      </c>
      <c r="U278" s="12"/>
      <c r="V278" s="12"/>
      <c r="W278" s="12"/>
      <c r="X278" s="14">
        <v>841.02</v>
      </c>
      <c r="Y278" s="12"/>
      <c r="Z278" s="12"/>
      <c r="AA278" s="12"/>
      <c r="AB278" s="12"/>
      <c r="AC278" s="12"/>
    </row>
    <row r="279" spans="1:29" ht="9" customHeight="1">
      <c r="A279" s="11"/>
      <c r="B279" s="12"/>
      <c r="C279" s="12"/>
      <c r="D279" s="12"/>
      <c r="E279" s="12"/>
      <c r="F279" s="12"/>
      <c r="G279" s="12"/>
      <c r="H279" s="18" t="s">
        <v>20</v>
      </c>
      <c r="I279" s="12"/>
      <c r="J279" s="18" t="s">
        <v>21</v>
      </c>
      <c r="K279" s="12"/>
      <c r="L279" s="12"/>
      <c r="M279" s="12"/>
      <c r="N279" s="12"/>
      <c r="O279" s="12"/>
      <c r="P279" s="12"/>
      <c r="Q279" s="12"/>
      <c r="R279" s="20" t="s">
        <v>22</v>
      </c>
      <c r="S279" s="12"/>
      <c r="T279" s="14">
        <v>1824</v>
      </c>
      <c r="U279" s="12"/>
      <c r="V279" s="12"/>
      <c r="W279" s="12"/>
      <c r="X279" s="14">
        <v>63371.23</v>
      </c>
      <c r="Y279" s="12"/>
      <c r="Z279" s="12"/>
      <c r="AA279" s="12"/>
      <c r="AB279" s="12"/>
      <c r="AC279" s="12"/>
    </row>
    <row r="280" spans="1:29" ht="9" customHeight="1">
      <c r="A280" s="11"/>
      <c r="B280" s="12"/>
      <c r="C280" s="12"/>
      <c r="D280" s="12"/>
      <c r="E280" s="12"/>
      <c r="F280" s="12"/>
      <c r="G280" s="12"/>
      <c r="H280" s="18" t="s">
        <v>23</v>
      </c>
      <c r="I280" s="12"/>
      <c r="J280" s="18" t="s">
        <v>24</v>
      </c>
      <c r="K280" s="12"/>
      <c r="L280" s="12"/>
      <c r="M280" s="12"/>
      <c r="N280" s="12"/>
      <c r="O280" s="12"/>
      <c r="P280" s="12"/>
      <c r="Q280" s="12"/>
      <c r="T280" s="14">
        <v>200</v>
      </c>
      <c r="U280" s="12"/>
      <c r="V280" s="12"/>
      <c r="W280" s="12"/>
      <c r="X280" s="14">
        <v>6967.54</v>
      </c>
      <c r="Y280" s="12"/>
      <c r="Z280" s="12"/>
      <c r="AA280" s="12"/>
      <c r="AB280" s="12"/>
      <c r="AC280" s="12"/>
    </row>
    <row r="281" spans="1:29" ht="9" customHeight="1">
      <c r="A281" s="13"/>
      <c r="B281" s="12"/>
      <c r="C281" s="12"/>
      <c r="D281" s="12"/>
      <c r="E281" s="12"/>
      <c r="F281" s="12"/>
      <c r="G281" s="12"/>
      <c r="H281" s="21" t="s">
        <v>25</v>
      </c>
      <c r="I281" s="22"/>
      <c r="J281" s="21"/>
      <c r="K281" s="22"/>
      <c r="L281" s="22"/>
      <c r="M281" s="22"/>
      <c r="N281" s="22"/>
      <c r="O281" s="22"/>
      <c r="P281" s="22"/>
      <c r="Q281" s="22"/>
      <c r="R281" s="21"/>
      <c r="S281" s="22"/>
      <c r="T281" s="23">
        <f>SUM(T274:W280)</f>
        <v>2172</v>
      </c>
      <c r="U281" s="22"/>
      <c r="V281" s="22"/>
      <c r="W281" s="22"/>
      <c r="X281" s="23">
        <f>SUM(X274:AC280)</f>
        <v>77369.79</v>
      </c>
      <c r="Y281" s="22"/>
      <c r="Z281" s="22"/>
      <c r="AA281" s="22"/>
      <c r="AB281" s="22"/>
      <c r="AC281" s="22"/>
    </row>
    <row r="282" ht="9" customHeight="1"/>
    <row r="283" spans="1:29" ht="12.75">
      <c r="A283" s="11"/>
      <c r="B283" s="12"/>
      <c r="C283" s="11"/>
      <c r="D283" s="12"/>
      <c r="E283" s="12"/>
      <c r="F283" s="12"/>
      <c r="G283" s="12"/>
      <c r="H283" s="12"/>
      <c r="I283" s="11"/>
      <c r="J283" s="12"/>
      <c r="K283" s="12"/>
      <c r="L283" s="12"/>
      <c r="M283" s="13"/>
      <c r="N283" s="12"/>
      <c r="O283" s="12"/>
      <c r="P283" s="12"/>
      <c r="Q283" s="12"/>
      <c r="R283" s="12"/>
      <c r="S283" s="11"/>
      <c r="T283" s="12"/>
      <c r="U283" s="12"/>
      <c r="V283" s="12"/>
      <c r="W283" s="11"/>
      <c r="X283" s="12"/>
      <c r="Y283" s="12"/>
      <c r="Z283" s="12"/>
      <c r="AA283" s="1"/>
      <c r="AB283" s="1"/>
      <c r="AC283" s="1"/>
    </row>
    <row r="284" spans="1:29" ht="12.75">
      <c r="A284" s="15"/>
      <c r="B284" s="12"/>
      <c r="C284" s="16" t="s">
        <v>82</v>
      </c>
      <c r="D284" s="12"/>
      <c r="E284" s="12"/>
      <c r="F284" s="12"/>
      <c r="G284" s="12"/>
      <c r="H284" s="12"/>
      <c r="I284" s="12"/>
      <c r="J284" s="12"/>
      <c r="K284" s="12"/>
      <c r="L284" s="12"/>
      <c r="M284" s="17" t="s">
        <v>83</v>
      </c>
      <c r="N284" s="12"/>
      <c r="O284" s="12"/>
      <c r="P284" s="12"/>
      <c r="Q284" s="12"/>
      <c r="R284" s="12"/>
      <c r="S284" s="17"/>
      <c r="T284" s="12"/>
      <c r="U284" s="12"/>
      <c r="V284" s="12"/>
      <c r="W284" s="15"/>
      <c r="X284" s="12"/>
      <c r="Y284" s="12"/>
      <c r="Z284" s="12"/>
      <c r="AA284" s="2"/>
      <c r="AB284" s="2"/>
      <c r="AC284" s="2"/>
    </row>
    <row r="285" spans="1:29" ht="9" customHeight="1">
      <c r="A285" s="18"/>
      <c r="B285" s="12"/>
      <c r="C285" s="12"/>
      <c r="D285" s="12"/>
      <c r="E285" s="12"/>
      <c r="F285" s="12"/>
      <c r="G285" s="12"/>
      <c r="H285" s="19" t="s">
        <v>4</v>
      </c>
      <c r="I285" s="10"/>
      <c r="J285" s="19" t="s">
        <v>5</v>
      </c>
      <c r="K285" s="10"/>
      <c r="L285" s="10"/>
      <c r="M285" s="10"/>
      <c r="N285" s="10"/>
      <c r="O285" s="10"/>
      <c r="P285" s="10"/>
      <c r="Q285" s="10"/>
      <c r="R285" s="9" t="s">
        <v>6</v>
      </c>
      <c r="S285" s="10"/>
      <c r="T285" s="9" t="s">
        <v>7</v>
      </c>
      <c r="U285" s="10"/>
      <c r="V285" s="10"/>
      <c r="W285" s="10"/>
      <c r="X285" s="9" t="s">
        <v>8</v>
      </c>
      <c r="Y285" s="10"/>
      <c r="Z285" s="10"/>
      <c r="AA285" s="10"/>
      <c r="AB285" s="10"/>
      <c r="AC285" s="10"/>
    </row>
    <row r="286" spans="1:29" ht="9" customHeight="1">
      <c r="A286" s="11"/>
      <c r="B286" s="12"/>
      <c r="C286" s="12"/>
      <c r="D286" s="12"/>
      <c r="E286" s="12"/>
      <c r="F286" s="12"/>
      <c r="G286" s="12"/>
      <c r="H286" s="18" t="s">
        <v>16</v>
      </c>
      <c r="I286" s="12"/>
      <c r="J286" s="18" t="s">
        <v>17</v>
      </c>
      <c r="K286" s="12"/>
      <c r="L286" s="12"/>
      <c r="M286" s="12"/>
      <c r="N286" s="12"/>
      <c r="O286" s="12"/>
      <c r="P286" s="12"/>
      <c r="Q286" s="12"/>
      <c r="R286" s="20" t="s">
        <v>16</v>
      </c>
      <c r="S286" s="12"/>
      <c r="T286" s="14">
        <v>1.5</v>
      </c>
      <c r="U286" s="12"/>
      <c r="V286" s="12"/>
      <c r="W286" s="12"/>
      <c r="X286" s="14">
        <v>37.15</v>
      </c>
      <c r="Y286" s="12"/>
      <c r="Z286" s="12"/>
      <c r="AA286" s="12"/>
      <c r="AB286" s="12"/>
      <c r="AC286" s="12"/>
    </row>
    <row r="287" spans="1:29" ht="9" customHeight="1">
      <c r="A287" s="11"/>
      <c r="B287" s="12"/>
      <c r="C287" s="12"/>
      <c r="D287" s="12"/>
      <c r="E287" s="12"/>
      <c r="F287" s="12"/>
      <c r="G287" s="12"/>
      <c r="H287" s="18" t="s">
        <v>20</v>
      </c>
      <c r="I287" s="12"/>
      <c r="J287" s="18" t="s">
        <v>21</v>
      </c>
      <c r="K287" s="12"/>
      <c r="L287" s="12"/>
      <c r="M287" s="12"/>
      <c r="N287" s="12"/>
      <c r="O287" s="12"/>
      <c r="P287" s="12"/>
      <c r="Q287" s="12"/>
      <c r="R287" s="20" t="s">
        <v>22</v>
      </c>
      <c r="S287" s="12"/>
      <c r="T287" s="14">
        <v>832</v>
      </c>
      <c r="U287" s="12"/>
      <c r="V287" s="12"/>
      <c r="W287" s="12"/>
      <c r="X287" s="14">
        <v>13550.39</v>
      </c>
      <c r="Y287" s="12"/>
      <c r="Z287" s="12"/>
      <c r="AA287" s="12"/>
      <c r="AB287" s="12"/>
      <c r="AC287" s="12"/>
    </row>
    <row r="288" spans="1:29" ht="9" customHeight="1">
      <c r="A288" s="13"/>
      <c r="B288" s="12"/>
      <c r="C288" s="12"/>
      <c r="D288" s="12"/>
      <c r="E288" s="12"/>
      <c r="F288" s="12"/>
      <c r="G288" s="12"/>
      <c r="H288" s="21" t="s">
        <v>25</v>
      </c>
      <c r="I288" s="22"/>
      <c r="J288" s="21"/>
      <c r="K288" s="22"/>
      <c r="L288" s="22"/>
      <c r="M288" s="22"/>
      <c r="N288" s="22"/>
      <c r="O288" s="22"/>
      <c r="P288" s="22"/>
      <c r="Q288" s="22"/>
      <c r="R288" s="21"/>
      <c r="S288" s="22"/>
      <c r="T288" s="23">
        <f>SUM(T286:W287)</f>
        <v>833.5</v>
      </c>
      <c r="U288" s="22"/>
      <c r="V288" s="22"/>
      <c r="W288" s="22"/>
      <c r="X288" s="23">
        <f>SUM(X286:AC287)</f>
        <v>13587.539999999999</v>
      </c>
      <c r="Y288" s="22"/>
      <c r="Z288" s="22"/>
      <c r="AA288" s="22"/>
      <c r="AB288" s="22"/>
      <c r="AC288" s="22"/>
    </row>
    <row r="289" ht="9" customHeight="1"/>
    <row r="290" ht="9" customHeight="1"/>
    <row r="291" spans="1:29" ht="12.75">
      <c r="A291" s="11"/>
      <c r="B291" s="12"/>
      <c r="C291" s="11"/>
      <c r="D291" s="12"/>
      <c r="E291" s="12"/>
      <c r="F291" s="12"/>
      <c r="G291" s="12"/>
      <c r="H291" s="12"/>
      <c r="I291" s="11"/>
      <c r="J291" s="12"/>
      <c r="K291" s="12"/>
      <c r="L291" s="12"/>
      <c r="M291" s="13"/>
      <c r="N291" s="12"/>
      <c r="O291" s="12"/>
      <c r="P291" s="12"/>
      <c r="Q291" s="12"/>
      <c r="R291" s="12"/>
      <c r="S291" s="11"/>
      <c r="T291" s="12"/>
      <c r="U291" s="12"/>
      <c r="V291" s="12"/>
      <c r="W291" s="11"/>
      <c r="X291" s="12"/>
      <c r="Y291" s="12"/>
      <c r="Z291" s="12"/>
      <c r="AA291" s="1"/>
      <c r="AB291" s="1"/>
      <c r="AC291" s="1"/>
    </row>
    <row r="292" spans="1:29" ht="12.75">
      <c r="A292" s="15"/>
      <c r="B292" s="12"/>
      <c r="C292" s="16" t="s">
        <v>84</v>
      </c>
      <c r="D292" s="12"/>
      <c r="E292" s="12"/>
      <c r="F292" s="12"/>
      <c r="G292" s="12"/>
      <c r="H292" s="12"/>
      <c r="I292" s="12"/>
      <c r="J292" s="12"/>
      <c r="K292" s="12"/>
      <c r="L292" s="12"/>
      <c r="M292" s="17" t="s">
        <v>85</v>
      </c>
      <c r="N292" s="12"/>
      <c r="O292" s="12"/>
      <c r="P292" s="12"/>
      <c r="Q292" s="12"/>
      <c r="R292" s="12"/>
      <c r="S292" s="17"/>
      <c r="T292" s="12"/>
      <c r="U292" s="12"/>
      <c r="V292" s="12"/>
      <c r="W292" s="15"/>
      <c r="X292" s="12"/>
      <c r="Y292" s="12"/>
      <c r="Z292" s="12"/>
      <c r="AA292" s="2"/>
      <c r="AB292" s="2"/>
      <c r="AC292" s="2"/>
    </row>
    <row r="293" spans="1:29" ht="9" customHeight="1">
      <c r="A293" s="18"/>
      <c r="B293" s="12"/>
      <c r="C293" s="12"/>
      <c r="D293" s="12"/>
      <c r="E293" s="12"/>
      <c r="F293" s="12"/>
      <c r="G293" s="12"/>
      <c r="H293" s="19" t="s">
        <v>4</v>
      </c>
      <c r="I293" s="10"/>
      <c r="J293" s="19" t="s">
        <v>5</v>
      </c>
      <c r="K293" s="10"/>
      <c r="L293" s="10"/>
      <c r="M293" s="10"/>
      <c r="N293" s="10"/>
      <c r="O293" s="10"/>
      <c r="P293" s="10"/>
      <c r="Q293" s="10"/>
      <c r="R293" s="9" t="s">
        <v>6</v>
      </c>
      <c r="S293" s="10"/>
      <c r="T293" s="9" t="s">
        <v>7</v>
      </c>
      <c r="U293" s="10"/>
      <c r="V293" s="10"/>
      <c r="W293" s="10"/>
      <c r="X293" s="9" t="s">
        <v>8</v>
      </c>
      <c r="Y293" s="10"/>
      <c r="Z293" s="10"/>
      <c r="AA293" s="10"/>
      <c r="AB293" s="10"/>
      <c r="AC293" s="10"/>
    </row>
    <row r="294" spans="1:29" ht="9" customHeight="1">
      <c r="A294" s="11"/>
      <c r="B294" s="12"/>
      <c r="C294" s="12"/>
      <c r="D294" s="12"/>
      <c r="E294" s="12"/>
      <c r="F294" s="12"/>
      <c r="G294" s="12"/>
      <c r="H294" s="18" t="s">
        <v>9</v>
      </c>
      <c r="I294" s="12"/>
      <c r="J294" s="18" t="s">
        <v>9</v>
      </c>
      <c r="K294" s="12"/>
      <c r="L294" s="12"/>
      <c r="M294" s="12"/>
      <c r="N294" s="12"/>
      <c r="O294" s="12"/>
      <c r="P294" s="12"/>
      <c r="Q294" s="12"/>
      <c r="T294" s="14">
        <v>0</v>
      </c>
      <c r="U294" s="12"/>
      <c r="V294" s="12"/>
      <c r="W294" s="12"/>
      <c r="X294" s="14">
        <v>546.99</v>
      </c>
      <c r="Y294" s="12"/>
      <c r="Z294" s="12"/>
      <c r="AA294" s="12"/>
      <c r="AB294" s="12"/>
      <c r="AC294" s="12"/>
    </row>
    <row r="295" spans="1:29" ht="9" customHeight="1">
      <c r="A295" s="11"/>
      <c r="B295" s="12"/>
      <c r="C295" s="12"/>
      <c r="D295" s="12"/>
      <c r="E295" s="12"/>
      <c r="F295" s="12"/>
      <c r="G295" s="12"/>
      <c r="H295" s="18" t="s">
        <v>10</v>
      </c>
      <c r="I295" s="12"/>
      <c r="J295" s="18" t="s">
        <v>11</v>
      </c>
      <c r="K295" s="12"/>
      <c r="L295" s="12"/>
      <c r="M295" s="12"/>
      <c r="N295" s="12"/>
      <c r="O295" s="12"/>
      <c r="P295" s="12"/>
      <c r="Q295" s="12"/>
      <c r="T295" s="14">
        <v>8</v>
      </c>
      <c r="U295" s="12"/>
      <c r="V295" s="12"/>
      <c r="W295" s="12"/>
      <c r="X295" s="14">
        <v>210.38</v>
      </c>
      <c r="Y295" s="12"/>
      <c r="Z295" s="12"/>
      <c r="AA295" s="12"/>
      <c r="AB295" s="12"/>
      <c r="AC295" s="12"/>
    </row>
    <row r="296" spans="1:29" ht="9" customHeight="1">
      <c r="A296" s="11"/>
      <c r="B296" s="12"/>
      <c r="C296" s="12"/>
      <c r="D296" s="12"/>
      <c r="E296" s="12"/>
      <c r="F296" s="12"/>
      <c r="G296" s="12"/>
      <c r="H296" s="18" t="s">
        <v>14</v>
      </c>
      <c r="I296" s="12"/>
      <c r="J296" s="18" t="s">
        <v>15</v>
      </c>
      <c r="K296" s="12"/>
      <c r="L296" s="12"/>
      <c r="M296" s="12"/>
      <c r="N296" s="12"/>
      <c r="O296" s="12"/>
      <c r="P296" s="12"/>
      <c r="Q296" s="12"/>
      <c r="T296" s="14">
        <v>84</v>
      </c>
      <c r="U296" s="12"/>
      <c r="V296" s="12"/>
      <c r="W296" s="12"/>
      <c r="X296" s="14">
        <v>2243.2</v>
      </c>
      <c r="Y296" s="12"/>
      <c r="Z296" s="12"/>
      <c r="AA296" s="12"/>
      <c r="AB296" s="12"/>
      <c r="AC296" s="12"/>
    </row>
    <row r="297" spans="1:29" ht="9" customHeight="1">
      <c r="A297" s="11"/>
      <c r="B297" s="12"/>
      <c r="C297" s="12"/>
      <c r="D297" s="12"/>
      <c r="E297" s="12"/>
      <c r="F297" s="12"/>
      <c r="G297" s="12"/>
      <c r="H297" s="18" t="s">
        <v>16</v>
      </c>
      <c r="I297" s="12"/>
      <c r="J297" s="18" t="s">
        <v>17</v>
      </c>
      <c r="K297" s="12"/>
      <c r="L297" s="12"/>
      <c r="M297" s="12"/>
      <c r="N297" s="12"/>
      <c r="O297" s="12"/>
      <c r="P297" s="12"/>
      <c r="Q297" s="12"/>
      <c r="R297" s="20" t="s">
        <v>16</v>
      </c>
      <c r="S297" s="12"/>
      <c r="T297" s="14">
        <v>37</v>
      </c>
      <c r="U297" s="12"/>
      <c r="V297" s="12"/>
      <c r="W297" s="12"/>
      <c r="X297" s="14">
        <v>1484.19</v>
      </c>
      <c r="Y297" s="12"/>
      <c r="Z297" s="12"/>
      <c r="AA297" s="12"/>
      <c r="AB297" s="12"/>
      <c r="AC297" s="12"/>
    </row>
    <row r="298" spans="1:29" ht="9" customHeight="1">
      <c r="A298" s="11"/>
      <c r="B298" s="12"/>
      <c r="C298" s="12"/>
      <c r="D298" s="12"/>
      <c r="E298" s="12"/>
      <c r="F298" s="12"/>
      <c r="G298" s="12"/>
      <c r="H298" s="18" t="s">
        <v>18</v>
      </c>
      <c r="I298" s="12"/>
      <c r="J298" s="18" t="s">
        <v>19</v>
      </c>
      <c r="K298" s="12"/>
      <c r="L298" s="12"/>
      <c r="M298" s="12"/>
      <c r="N298" s="12"/>
      <c r="O298" s="12"/>
      <c r="P298" s="12"/>
      <c r="Q298" s="12"/>
      <c r="T298" s="14">
        <v>24</v>
      </c>
      <c r="U298" s="12"/>
      <c r="V298" s="12"/>
      <c r="W298" s="12"/>
      <c r="X298" s="14">
        <v>641.66</v>
      </c>
      <c r="Y298" s="12"/>
      <c r="Z298" s="12"/>
      <c r="AA298" s="12"/>
      <c r="AB298" s="12"/>
      <c r="AC298" s="12"/>
    </row>
    <row r="299" spans="1:29" ht="9" customHeight="1">
      <c r="A299" s="11"/>
      <c r="B299" s="12"/>
      <c r="C299" s="12"/>
      <c r="D299" s="12"/>
      <c r="E299" s="12"/>
      <c r="F299" s="12"/>
      <c r="G299" s="12"/>
      <c r="H299" s="18" t="s">
        <v>20</v>
      </c>
      <c r="I299" s="12"/>
      <c r="J299" s="18" t="s">
        <v>21</v>
      </c>
      <c r="K299" s="12"/>
      <c r="L299" s="12"/>
      <c r="M299" s="12"/>
      <c r="N299" s="12"/>
      <c r="O299" s="12"/>
      <c r="P299" s="12"/>
      <c r="Q299" s="12"/>
      <c r="R299" s="20" t="s">
        <v>22</v>
      </c>
      <c r="S299" s="12"/>
      <c r="T299" s="14">
        <v>1816</v>
      </c>
      <c r="U299" s="12"/>
      <c r="V299" s="12"/>
      <c r="W299" s="12"/>
      <c r="X299" s="14">
        <v>48514.05</v>
      </c>
      <c r="Y299" s="12"/>
      <c r="Z299" s="12"/>
      <c r="AA299" s="12"/>
      <c r="AB299" s="12"/>
      <c r="AC299" s="12"/>
    </row>
    <row r="300" spans="1:29" ht="9" customHeight="1">
      <c r="A300" s="11"/>
      <c r="B300" s="12"/>
      <c r="C300" s="12"/>
      <c r="D300" s="12"/>
      <c r="E300" s="12"/>
      <c r="F300" s="12"/>
      <c r="G300" s="12"/>
      <c r="H300" s="18" t="s">
        <v>28</v>
      </c>
      <c r="I300" s="12"/>
      <c r="J300" s="18" t="s">
        <v>28</v>
      </c>
      <c r="K300" s="12"/>
      <c r="L300" s="12"/>
      <c r="M300" s="12"/>
      <c r="N300" s="12"/>
      <c r="O300" s="12"/>
      <c r="P300" s="12"/>
      <c r="Q300" s="12"/>
      <c r="T300" s="14">
        <v>56</v>
      </c>
      <c r="U300" s="12"/>
      <c r="V300" s="12"/>
      <c r="W300" s="12"/>
      <c r="X300" s="14">
        <v>1488.46</v>
      </c>
      <c r="Y300" s="12"/>
      <c r="Z300" s="12"/>
      <c r="AA300" s="12"/>
      <c r="AB300" s="12"/>
      <c r="AC300" s="12"/>
    </row>
    <row r="301" spans="1:29" ht="9" customHeight="1">
      <c r="A301" s="11"/>
      <c r="B301" s="12"/>
      <c r="C301" s="12"/>
      <c r="D301" s="12"/>
      <c r="E301" s="12"/>
      <c r="F301" s="12"/>
      <c r="G301" s="12"/>
      <c r="H301" s="18" t="s">
        <v>43</v>
      </c>
      <c r="I301" s="12"/>
      <c r="J301" s="18" t="s">
        <v>44</v>
      </c>
      <c r="K301" s="12"/>
      <c r="L301" s="12"/>
      <c r="M301" s="12"/>
      <c r="N301" s="12"/>
      <c r="O301" s="12"/>
      <c r="P301" s="12"/>
      <c r="Q301" s="12"/>
      <c r="T301" s="14">
        <v>24</v>
      </c>
      <c r="U301" s="12"/>
      <c r="V301" s="12"/>
      <c r="W301" s="12"/>
      <c r="X301" s="14">
        <v>646.92</v>
      </c>
      <c r="Y301" s="12"/>
      <c r="Z301" s="12"/>
      <c r="AA301" s="12"/>
      <c r="AB301" s="12"/>
      <c r="AC301" s="12"/>
    </row>
    <row r="302" spans="1:29" ht="9" customHeight="1">
      <c r="A302" s="11"/>
      <c r="B302" s="12"/>
      <c r="C302" s="12"/>
      <c r="D302" s="12"/>
      <c r="E302" s="12"/>
      <c r="F302" s="12"/>
      <c r="G302" s="12"/>
      <c r="H302" s="18" t="s">
        <v>23</v>
      </c>
      <c r="I302" s="12"/>
      <c r="J302" s="18" t="s">
        <v>24</v>
      </c>
      <c r="K302" s="12"/>
      <c r="L302" s="12"/>
      <c r="M302" s="12"/>
      <c r="N302" s="12"/>
      <c r="O302" s="12"/>
      <c r="P302" s="12"/>
      <c r="Q302" s="12"/>
      <c r="T302" s="14">
        <v>128</v>
      </c>
      <c r="U302" s="12"/>
      <c r="V302" s="12"/>
      <c r="W302" s="12"/>
      <c r="X302" s="14">
        <v>3450.24</v>
      </c>
      <c r="Y302" s="12"/>
      <c r="Z302" s="12"/>
      <c r="AA302" s="12"/>
      <c r="AB302" s="12"/>
      <c r="AC302" s="12"/>
    </row>
    <row r="303" spans="1:29" ht="9" customHeight="1">
      <c r="A303" s="13"/>
      <c r="B303" s="12"/>
      <c r="C303" s="12"/>
      <c r="D303" s="12"/>
      <c r="E303" s="12"/>
      <c r="F303" s="12"/>
      <c r="G303" s="12"/>
      <c r="H303" s="21" t="s">
        <v>25</v>
      </c>
      <c r="I303" s="22"/>
      <c r="J303" s="21"/>
      <c r="K303" s="22"/>
      <c r="L303" s="22"/>
      <c r="M303" s="22"/>
      <c r="N303" s="22"/>
      <c r="O303" s="22"/>
      <c r="P303" s="22"/>
      <c r="Q303" s="22"/>
      <c r="R303" s="21"/>
      <c r="S303" s="22"/>
      <c r="T303" s="23">
        <f>SUM(T294:W302)</f>
        <v>2177</v>
      </c>
      <c r="U303" s="22"/>
      <c r="V303" s="22"/>
      <c r="W303" s="22"/>
      <c r="X303" s="23">
        <f>SUM(X294:AC302)</f>
        <v>59226.09</v>
      </c>
      <c r="Y303" s="22"/>
      <c r="Z303" s="22"/>
      <c r="AA303" s="22"/>
      <c r="AB303" s="22"/>
      <c r="AC303" s="22"/>
    </row>
    <row r="304" ht="9" customHeight="1"/>
    <row r="305" spans="1:29" ht="12.75">
      <c r="A305" s="11"/>
      <c r="B305" s="12"/>
      <c r="C305" s="11"/>
      <c r="D305" s="12"/>
      <c r="E305" s="12"/>
      <c r="F305" s="12"/>
      <c r="G305" s="12"/>
      <c r="H305" s="12"/>
      <c r="I305" s="11"/>
      <c r="J305" s="12"/>
      <c r="K305" s="12"/>
      <c r="L305" s="12"/>
      <c r="M305" s="13"/>
      <c r="N305" s="12"/>
      <c r="O305" s="12"/>
      <c r="P305" s="12"/>
      <c r="Q305" s="12"/>
      <c r="R305" s="12"/>
      <c r="S305" s="11"/>
      <c r="T305" s="12"/>
      <c r="U305" s="12"/>
      <c r="V305" s="12"/>
      <c r="W305" s="11"/>
      <c r="X305" s="12"/>
      <c r="Y305" s="12"/>
      <c r="Z305" s="12"/>
      <c r="AA305" s="1"/>
      <c r="AB305" s="1"/>
      <c r="AC305" s="1"/>
    </row>
    <row r="306" spans="1:29" ht="12.75">
      <c r="A306" s="15"/>
      <c r="B306" s="12"/>
      <c r="C306" s="16" t="s">
        <v>86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7" t="s">
        <v>87</v>
      </c>
      <c r="N306" s="12"/>
      <c r="O306" s="12"/>
      <c r="P306" s="12"/>
      <c r="Q306" s="12"/>
      <c r="R306" s="12"/>
      <c r="S306" s="17"/>
      <c r="T306" s="12"/>
      <c r="U306" s="12"/>
      <c r="V306" s="12"/>
      <c r="W306" s="15"/>
      <c r="X306" s="12"/>
      <c r="Y306" s="12"/>
      <c r="Z306" s="12"/>
      <c r="AA306" s="2"/>
      <c r="AB306" s="2"/>
      <c r="AC306" s="2"/>
    </row>
    <row r="307" spans="1:29" ht="9" customHeight="1">
      <c r="A307" s="18"/>
      <c r="B307" s="12"/>
      <c r="C307" s="12"/>
      <c r="D307" s="12"/>
      <c r="E307" s="12"/>
      <c r="F307" s="12"/>
      <c r="G307" s="12"/>
      <c r="H307" s="19" t="s">
        <v>4</v>
      </c>
      <c r="I307" s="10"/>
      <c r="J307" s="19" t="s">
        <v>5</v>
      </c>
      <c r="K307" s="10"/>
      <c r="L307" s="10"/>
      <c r="M307" s="10"/>
      <c r="N307" s="10"/>
      <c r="O307" s="10"/>
      <c r="P307" s="10"/>
      <c r="Q307" s="10"/>
      <c r="R307" s="9" t="s">
        <v>6</v>
      </c>
      <c r="S307" s="10"/>
      <c r="T307" s="9" t="s">
        <v>7</v>
      </c>
      <c r="U307" s="10"/>
      <c r="V307" s="10"/>
      <c r="W307" s="10"/>
      <c r="X307" s="9" t="s">
        <v>8</v>
      </c>
      <c r="Y307" s="10"/>
      <c r="Z307" s="10"/>
      <c r="AA307" s="10"/>
      <c r="AB307" s="10"/>
      <c r="AC307" s="10"/>
    </row>
    <row r="308" spans="1:29" ht="9" customHeight="1">
      <c r="A308" s="11"/>
      <c r="B308" s="12"/>
      <c r="C308" s="12"/>
      <c r="D308" s="12"/>
      <c r="E308" s="12"/>
      <c r="F308" s="12"/>
      <c r="G308" s="12"/>
      <c r="H308" s="18" t="s">
        <v>20</v>
      </c>
      <c r="I308" s="12"/>
      <c r="J308" s="18" t="s">
        <v>21</v>
      </c>
      <c r="K308" s="12"/>
      <c r="L308" s="12"/>
      <c r="M308" s="12"/>
      <c r="N308" s="12"/>
      <c r="O308" s="12"/>
      <c r="P308" s="12"/>
      <c r="Q308" s="12"/>
      <c r="R308" s="20" t="s">
        <v>22</v>
      </c>
      <c r="S308" s="12"/>
      <c r="T308" s="14">
        <v>896</v>
      </c>
      <c r="U308" s="12"/>
      <c r="V308" s="12"/>
      <c r="W308" s="12"/>
      <c r="X308" s="14">
        <v>14571.09</v>
      </c>
      <c r="Y308" s="12"/>
      <c r="Z308" s="12"/>
      <c r="AA308" s="12"/>
      <c r="AB308" s="12"/>
      <c r="AC308" s="12"/>
    </row>
    <row r="309" spans="1:29" ht="9" customHeight="1">
      <c r="A309" s="13"/>
      <c r="B309" s="12"/>
      <c r="C309" s="12"/>
      <c r="D309" s="12"/>
      <c r="E309" s="12"/>
      <c r="F309" s="12"/>
      <c r="G309" s="12"/>
      <c r="H309" s="21" t="s">
        <v>25</v>
      </c>
      <c r="I309" s="22"/>
      <c r="J309" s="21"/>
      <c r="K309" s="22"/>
      <c r="L309" s="22"/>
      <c r="M309" s="22"/>
      <c r="N309" s="22"/>
      <c r="O309" s="22"/>
      <c r="P309" s="22"/>
      <c r="Q309" s="22"/>
      <c r="R309" s="21"/>
      <c r="S309" s="22"/>
      <c r="T309" s="23">
        <f>SUM(T308)</f>
        <v>896</v>
      </c>
      <c r="U309" s="22"/>
      <c r="V309" s="22"/>
      <c r="W309" s="22"/>
      <c r="X309" s="23">
        <f>SUM(X308)</f>
        <v>14571.09</v>
      </c>
      <c r="Y309" s="22"/>
      <c r="Z309" s="22"/>
      <c r="AA309" s="22"/>
      <c r="AB309" s="22"/>
      <c r="AC309" s="22"/>
    </row>
    <row r="310" ht="18" customHeight="1"/>
    <row r="311" ht="9" customHeight="1"/>
    <row r="312" spans="1:29" ht="12.75">
      <c r="A312" s="11"/>
      <c r="B312" s="12"/>
      <c r="C312" s="11"/>
      <c r="D312" s="12"/>
      <c r="E312" s="12"/>
      <c r="F312" s="12"/>
      <c r="G312" s="12"/>
      <c r="H312" s="12"/>
      <c r="I312" s="11"/>
      <c r="J312" s="12"/>
      <c r="K312" s="12"/>
      <c r="L312" s="12"/>
      <c r="M312" s="13"/>
      <c r="N312" s="12"/>
      <c r="O312" s="12"/>
      <c r="P312" s="12"/>
      <c r="Q312" s="12"/>
      <c r="R312" s="12"/>
      <c r="S312" s="11"/>
      <c r="T312" s="12"/>
      <c r="U312" s="12"/>
      <c r="V312" s="12"/>
      <c r="W312" s="11"/>
      <c r="X312" s="12"/>
      <c r="Y312" s="12"/>
      <c r="Z312" s="12"/>
      <c r="AA312" s="1"/>
      <c r="AB312" s="1"/>
      <c r="AC312" s="1"/>
    </row>
    <row r="313" spans="1:29" ht="12.75">
      <c r="A313" s="15"/>
      <c r="B313" s="12"/>
      <c r="C313" s="16" t="s">
        <v>88</v>
      </c>
      <c r="D313" s="12"/>
      <c r="E313" s="12"/>
      <c r="F313" s="12"/>
      <c r="G313" s="12"/>
      <c r="H313" s="12"/>
      <c r="I313" s="12"/>
      <c r="J313" s="12"/>
      <c r="K313" s="12"/>
      <c r="L313" s="12"/>
      <c r="M313" s="17" t="s">
        <v>89</v>
      </c>
      <c r="N313" s="12"/>
      <c r="O313" s="12"/>
      <c r="P313" s="12"/>
      <c r="Q313" s="12"/>
      <c r="R313" s="12"/>
      <c r="S313" s="17"/>
      <c r="T313" s="12"/>
      <c r="U313" s="12"/>
      <c r="V313" s="12"/>
      <c r="W313" s="15"/>
      <c r="X313" s="12"/>
      <c r="Y313" s="12"/>
      <c r="Z313" s="12"/>
      <c r="AA313" s="2"/>
      <c r="AB313" s="2"/>
      <c r="AC313" s="2"/>
    </row>
    <row r="314" spans="1:29" ht="9" customHeight="1">
      <c r="A314" s="18"/>
      <c r="B314" s="12"/>
      <c r="C314" s="12"/>
      <c r="D314" s="12"/>
      <c r="E314" s="12"/>
      <c r="F314" s="12"/>
      <c r="G314" s="12"/>
      <c r="H314" s="19" t="s">
        <v>4</v>
      </c>
      <c r="I314" s="10"/>
      <c r="J314" s="19" t="s">
        <v>5</v>
      </c>
      <c r="K314" s="10"/>
      <c r="L314" s="10"/>
      <c r="M314" s="10"/>
      <c r="N314" s="10"/>
      <c r="O314" s="10"/>
      <c r="P314" s="10"/>
      <c r="Q314" s="10"/>
      <c r="R314" s="9" t="s">
        <v>6</v>
      </c>
      <c r="S314" s="10"/>
      <c r="T314" s="9" t="s">
        <v>7</v>
      </c>
      <c r="U314" s="10"/>
      <c r="V314" s="10"/>
      <c r="W314" s="10"/>
      <c r="X314" s="9" t="s">
        <v>8</v>
      </c>
      <c r="Y314" s="10"/>
      <c r="Z314" s="10"/>
      <c r="AA314" s="10"/>
      <c r="AB314" s="10"/>
      <c r="AC314" s="10"/>
    </row>
    <row r="315" spans="1:29" ht="9" customHeight="1">
      <c r="A315" s="11"/>
      <c r="B315" s="12"/>
      <c r="C315" s="12"/>
      <c r="D315" s="12"/>
      <c r="E315" s="12"/>
      <c r="F315" s="12"/>
      <c r="G315" s="12"/>
      <c r="H315" s="18" t="s">
        <v>16</v>
      </c>
      <c r="I315" s="12"/>
      <c r="J315" s="18" t="s">
        <v>17</v>
      </c>
      <c r="K315" s="12"/>
      <c r="L315" s="12"/>
      <c r="M315" s="12"/>
      <c r="N315" s="12"/>
      <c r="O315" s="12"/>
      <c r="P315" s="12"/>
      <c r="Q315" s="12"/>
      <c r="R315" s="20" t="s">
        <v>16</v>
      </c>
      <c r="S315" s="12"/>
      <c r="T315" s="14">
        <v>20.5</v>
      </c>
      <c r="U315" s="12"/>
      <c r="V315" s="12"/>
      <c r="W315" s="12"/>
      <c r="X315" s="14">
        <v>420.62</v>
      </c>
      <c r="Y315" s="12"/>
      <c r="Z315" s="12"/>
      <c r="AA315" s="12"/>
      <c r="AB315" s="12"/>
      <c r="AC315" s="12"/>
    </row>
    <row r="316" spans="1:29" ht="9" customHeight="1">
      <c r="A316" s="11"/>
      <c r="B316" s="12"/>
      <c r="C316" s="12"/>
      <c r="D316" s="12"/>
      <c r="E316" s="12"/>
      <c r="F316" s="12"/>
      <c r="G316" s="12"/>
      <c r="H316" s="18" t="s">
        <v>20</v>
      </c>
      <c r="I316" s="12"/>
      <c r="J316" s="18" t="s">
        <v>21</v>
      </c>
      <c r="K316" s="12"/>
      <c r="L316" s="12"/>
      <c r="M316" s="12"/>
      <c r="N316" s="12"/>
      <c r="O316" s="12"/>
      <c r="P316" s="12"/>
      <c r="Q316" s="12"/>
      <c r="R316" s="20" t="s">
        <v>22</v>
      </c>
      <c r="S316" s="12"/>
      <c r="T316" s="14">
        <v>874.75</v>
      </c>
      <c r="U316" s="12"/>
      <c r="V316" s="12"/>
      <c r="W316" s="12"/>
      <c r="X316" s="14">
        <v>11079.67</v>
      </c>
      <c r="Y316" s="12"/>
      <c r="Z316" s="12"/>
      <c r="AA316" s="12"/>
      <c r="AB316" s="12"/>
      <c r="AC316" s="12"/>
    </row>
    <row r="317" spans="1:29" ht="9" customHeight="1">
      <c r="A317" s="13"/>
      <c r="B317" s="12"/>
      <c r="C317" s="12"/>
      <c r="D317" s="12"/>
      <c r="E317" s="12"/>
      <c r="F317" s="12"/>
      <c r="G317" s="12"/>
      <c r="H317" s="21" t="s">
        <v>25</v>
      </c>
      <c r="I317" s="22"/>
      <c r="J317" s="21"/>
      <c r="K317" s="22"/>
      <c r="L317" s="22"/>
      <c r="M317" s="22"/>
      <c r="N317" s="22"/>
      <c r="O317" s="22"/>
      <c r="P317" s="22"/>
      <c r="Q317" s="22"/>
      <c r="R317" s="21"/>
      <c r="S317" s="22"/>
      <c r="T317" s="23">
        <f>SUM(T315:W316)</f>
        <v>895.25</v>
      </c>
      <c r="U317" s="22"/>
      <c r="V317" s="22"/>
      <c r="W317" s="22"/>
      <c r="X317" s="23">
        <f>SUM(X315:AC316)</f>
        <v>11500.29</v>
      </c>
      <c r="Y317" s="22"/>
      <c r="Z317" s="22"/>
      <c r="AA317" s="22"/>
      <c r="AB317" s="22"/>
      <c r="AC317" s="22"/>
    </row>
    <row r="318" ht="9" customHeight="1"/>
    <row r="319" ht="9" customHeight="1"/>
    <row r="320" spans="1:29" ht="12.75">
      <c r="A320" s="11"/>
      <c r="B320" s="12"/>
      <c r="C320" s="11"/>
      <c r="D320" s="12"/>
      <c r="E320" s="12"/>
      <c r="F320" s="12"/>
      <c r="G320" s="12"/>
      <c r="H320" s="12"/>
      <c r="I320" s="11"/>
      <c r="J320" s="12"/>
      <c r="K320" s="12"/>
      <c r="L320" s="12"/>
      <c r="M320" s="13"/>
      <c r="N320" s="12"/>
      <c r="O320" s="12"/>
      <c r="P320" s="12"/>
      <c r="Q320" s="12"/>
      <c r="R320" s="12"/>
      <c r="S320" s="11"/>
      <c r="T320" s="12"/>
      <c r="U320" s="12"/>
      <c r="V320" s="12"/>
      <c r="W320" s="11"/>
      <c r="X320" s="12"/>
      <c r="Y320" s="12"/>
      <c r="Z320" s="12"/>
      <c r="AA320" s="1"/>
      <c r="AB320" s="1"/>
      <c r="AC320" s="1"/>
    </row>
    <row r="321" spans="1:29" ht="12.75">
      <c r="A321" s="15"/>
      <c r="B321" s="12"/>
      <c r="C321" s="16" t="s">
        <v>90</v>
      </c>
      <c r="D321" s="12"/>
      <c r="E321" s="12"/>
      <c r="F321" s="12"/>
      <c r="G321" s="12"/>
      <c r="H321" s="12"/>
      <c r="I321" s="12"/>
      <c r="J321" s="12"/>
      <c r="K321" s="12"/>
      <c r="L321" s="12"/>
      <c r="M321" s="17" t="s">
        <v>91</v>
      </c>
      <c r="N321" s="12"/>
      <c r="O321" s="12"/>
      <c r="P321" s="12"/>
      <c r="Q321" s="12"/>
      <c r="R321" s="12"/>
      <c r="S321" s="17"/>
      <c r="T321" s="12"/>
      <c r="U321" s="12"/>
      <c r="V321" s="12"/>
      <c r="W321" s="15"/>
      <c r="X321" s="12"/>
      <c r="Y321" s="12"/>
      <c r="Z321" s="12"/>
      <c r="AA321" s="2"/>
      <c r="AB321" s="2"/>
      <c r="AC321" s="2"/>
    </row>
    <row r="322" spans="1:29" ht="9" customHeight="1">
      <c r="A322" s="18"/>
      <c r="B322" s="12"/>
      <c r="C322" s="12"/>
      <c r="D322" s="12"/>
      <c r="E322" s="12"/>
      <c r="F322" s="12"/>
      <c r="G322" s="12"/>
      <c r="H322" s="19" t="s">
        <v>4</v>
      </c>
      <c r="I322" s="10"/>
      <c r="J322" s="19" t="s">
        <v>5</v>
      </c>
      <c r="K322" s="10"/>
      <c r="L322" s="10"/>
      <c r="M322" s="10"/>
      <c r="N322" s="10"/>
      <c r="O322" s="10"/>
      <c r="P322" s="10"/>
      <c r="Q322" s="10"/>
      <c r="R322" s="9" t="s">
        <v>6</v>
      </c>
      <c r="S322" s="10"/>
      <c r="T322" s="9" t="s">
        <v>7</v>
      </c>
      <c r="U322" s="10"/>
      <c r="V322" s="10"/>
      <c r="W322" s="10"/>
      <c r="X322" s="9" t="s">
        <v>8</v>
      </c>
      <c r="Y322" s="10"/>
      <c r="Z322" s="10"/>
      <c r="AA322" s="10"/>
      <c r="AB322" s="10"/>
      <c r="AC322" s="10"/>
    </row>
    <row r="323" spans="1:29" ht="9" customHeight="1">
      <c r="A323" s="11"/>
      <c r="B323" s="12"/>
      <c r="C323" s="12"/>
      <c r="D323" s="12"/>
      <c r="E323" s="12"/>
      <c r="F323" s="12"/>
      <c r="G323" s="12"/>
      <c r="H323" s="18" t="s">
        <v>9</v>
      </c>
      <c r="I323" s="12"/>
      <c r="J323" s="18" t="s">
        <v>9</v>
      </c>
      <c r="K323" s="12"/>
      <c r="L323" s="12"/>
      <c r="M323" s="12"/>
      <c r="N323" s="12"/>
      <c r="O323" s="12"/>
      <c r="P323" s="12"/>
      <c r="Q323" s="12"/>
      <c r="T323" s="14">
        <v>0</v>
      </c>
      <c r="U323" s="12"/>
      <c r="V323" s="12"/>
      <c r="W323" s="12"/>
      <c r="X323" s="14">
        <v>560.66</v>
      </c>
      <c r="Y323" s="12"/>
      <c r="Z323" s="12"/>
      <c r="AA323" s="12"/>
      <c r="AB323" s="12"/>
      <c r="AC323" s="12"/>
    </row>
    <row r="324" spans="1:29" ht="9" customHeight="1">
      <c r="A324" s="11"/>
      <c r="B324" s="12"/>
      <c r="C324" s="12"/>
      <c r="D324" s="12"/>
      <c r="E324" s="12"/>
      <c r="F324" s="12"/>
      <c r="G324" s="12"/>
      <c r="H324" s="18" t="s">
        <v>10</v>
      </c>
      <c r="I324" s="12"/>
      <c r="J324" s="18" t="s">
        <v>11</v>
      </c>
      <c r="K324" s="12"/>
      <c r="L324" s="12"/>
      <c r="M324" s="12"/>
      <c r="N324" s="12"/>
      <c r="O324" s="12"/>
      <c r="P324" s="12"/>
      <c r="Q324" s="12"/>
      <c r="T324" s="14">
        <v>8</v>
      </c>
      <c r="U324" s="12"/>
      <c r="V324" s="12"/>
      <c r="W324" s="12"/>
      <c r="X324" s="14">
        <v>215.64</v>
      </c>
      <c r="Y324" s="12"/>
      <c r="Z324" s="12"/>
      <c r="AA324" s="12"/>
      <c r="AB324" s="12"/>
      <c r="AC324" s="12"/>
    </row>
    <row r="325" spans="1:29" ht="9" customHeight="1">
      <c r="A325" s="11"/>
      <c r="B325" s="12"/>
      <c r="C325" s="12"/>
      <c r="D325" s="12"/>
      <c r="E325" s="12"/>
      <c r="F325" s="12"/>
      <c r="G325" s="12"/>
      <c r="H325" s="18" t="s">
        <v>14</v>
      </c>
      <c r="I325" s="12"/>
      <c r="J325" s="18" t="s">
        <v>15</v>
      </c>
      <c r="K325" s="12"/>
      <c r="L325" s="12"/>
      <c r="M325" s="12"/>
      <c r="N325" s="12"/>
      <c r="O325" s="12"/>
      <c r="P325" s="12"/>
      <c r="Q325" s="12"/>
      <c r="T325" s="14">
        <v>96</v>
      </c>
      <c r="U325" s="12"/>
      <c r="V325" s="12"/>
      <c r="W325" s="12"/>
      <c r="X325" s="14">
        <v>2564.03</v>
      </c>
      <c r="Y325" s="12"/>
      <c r="Z325" s="12"/>
      <c r="AA325" s="12"/>
      <c r="AB325" s="12"/>
      <c r="AC325" s="12"/>
    </row>
    <row r="326" spans="1:29" ht="9" customHeight="1">
      <c r="A326" s="11"/>
      <c r="B326" s="12"/>
      <c r="C326" s="12"/>
      <c r="D326" s="12"/>
      <c r="E326" s="12"/>
      <c r="F326" s="12"/>
      <c r="G326" s="12"/>
      <c r="H326" s="18" t="s">
        <v>16</v>
      </c>
      <c r="I326" s="12"/>
      <c r="J326" s="18" t="s">
        <v>17</v>
      </c>
      <c r="K326" s="12"/>
      <c r="L326" s="12"/>
      <c r="M326" s="12"/>
      <c r="N326" s="12"/>
      <c r="O326" s="12"/>
      <c r="P326" s="12"/>
      <c r="Q326" s="12"/>
      <c r="R326" s="20" t="s">
        <v>16</v>
      </c>
      <c r="S326" s="12"/>
      <c r="T326" s="14">
        <v>12</v>
      </c>
      <c r="U326" s="12"/>
      <c r="V326" s="12"/>
      <c r="W326" s="12"/>
      <c r="X326" s="14">
        <v>485.19</v>
      </c>
      <c r="Y326" s="12"/>
      <c r="Z326" s="12"/>
      <c r="AA326" s="12"/>
      <c r="AB326" s="12"/>
      <c r="AC326" s="12"/>
    </row>
    <row r="327" spans="1:29" ht="9" customHeight="1">
      <c r="A327" s="11"/>
      <c r="B327" s="12"/>
      <c r="C327" s="12"/>
      <c r="D327" s="12"/>
      <c r="E327" s="12"/>
      <c r="F327" s="12"/>
      <c r="G327" s="12"/>
      <c r="H327" s="18" t="s">
        <v>18</v>
      </c>
      <c r="I327" s="12"/>
      <c r="J327" s="18" t="s">
        <v>19</v>
      </c>
      <c r="K327" s="12"/>
      <c r="L327" s="12"/>
      <c r="M327" s="12"/>
      <c r="N327" s="12"/>
      <c r="O327" s="12"/>
      <c r="P327" s="12"/>
      <c r="Q327" s="12"/>
      <c r="T327" s="14">
        <v>24</v>
      </c>
      <c r="U327" s="12"/>
      <c r="V327" s="12"/>
      <c r="W327" s="12"/>
      <c r="X327" s="14">
        <v>641.66</v>
      </c>
      <c r="Y327" s="12"/>
      <c r="Z327" s="12"/>
      <c r="AA327" s="12"/>
      <c r="AB327" s="12"/>
      <c r="AC327" s="12"/>
    </row>
    <row r="328" spans="1:29" ht="9" customHeight="1">
      <c r="A328" s="11"/>
      <c r="B328" s="12"/>
      <c r="C328" s="12"/>
      <c r="D328" s="12"/>
      <c r="E328" s="12"/>
      <c r="F328" s="12"/>
      <c r="G328" s="12"/>
      <c r="H328" s="18" t="s">
        <v>20</v>
      </c>
      <c r="I328" s="12"/>
      <c r="J328" s="18" t="s">
        <v>21</v>
      </c>
      <c r="K328" s="12"/>
      <c r="L328" s="12"/>
      <c r="M328" s="12"/>
      <c r="N328" s="12"/>
      <c r="O328" s="12"/>
      <c r="P328" s="12"/>
      <c r="Q328" s="12"/>
      <c r="R328" s="20" t="s">
        <v>22</v>
      </c>
      <c r="S328" s="12"/>
      <c r="T328" s="14">
        <v>1821</v>
      </c>
      <c r="U328" s="12"/>
      <c r="V328" s="12"/>
      <c r="W328" s="12"/>
      <c r="X328" s="14">
        <v>48654.08</v>
      </c>
      <c r="Y328" s="12"/>
      <c r="Z328" s="12"/>
      <c r="AA328" s="12"/>
      <c r="AB328" s="12"/>
      <c r="AC328" s="12"/>
    </row>
    <row r="329" spans="1:29" ht="9" customHeight="1">
      <c r="A329" s="11"/>
      <c r="B329" s="12"/>
      <c r="C329" s="12"/>
      <c r="D329" s="12"/>
      <c r="E329" s="12"/>
      <c r="F329" s="12"/>
      <c r="G329" s="12"/>
      <c r="H329" s="18" t="s">
        <v>28</v>
      </c>
      <c r="I329" s="12"/>
      <c r="J329" s="18" t="s">
        <v>28</v>
      </c>
      <c r="K329" s="12"/>
      <c r="L329" s="12"/>
      <c r="M329" s="12"/>
      <c r="N329" s="12"/>
      <c r="O329" s="12"/>
      <c r="P329" s="12"/>
      <c r="Q329" s="12"/>
      <c r="T329" s="14">
        <v>51</v>
      </c>
      <c r="U329" s="12"/>
      <c r="V329" s="12"/>
      <c r="W329" s="12"/>
      <c r="X329" s="14">
        <v>1358.94</v>
      </c>
      <c r="Y329" s="12"/>
      <c r="Z329" s="12"/>
      <c r="AA329" s="12"/>
      <c r="AB329" s="12"/>
      <c r="AC329" s="12"/>
    </row>
    <row r="330" spans="1:29" ht="9" customHeight="1">
      <c r="A330" s="11"/>
      <c r="B330" s="12"/>
      <c r="C330" s="12"/>
      <c r="D330" s="12"/>
      <c r="E330" s="12"/>
      <c r="F330" s="12"/>
      <c r="G330" s="12"/>
      <c r="H330" s="18" t="s">
        <v>43</v>
      </c>
      <c r="I330" s="12"/>
      <c r="J330" s="18" t="s">
        <v>44</v>
      </c>
      <c r="K330" s="12"/>
      <c r="L330" s="12"/>
      <c r="M330" s="12"/>
      <c r="N330" s="12"/>
      <c r="O330" s="12"/>
      <c r="P330" s="12"/>
      <c r="Q330" s="12"/>
      <c r="T330" s="14">
        <v>16</v>
      </c>
      <c r="U330" s="12"/>
      <c r="V330" s="12"/>
      <c r="W330" s="12"/>
      <c r="X330" s="14">
        <v>426.02</v>
      </c>
      <c r="Y330" s="12"/>
      <c r="Z330" s="12"/>
      <c r="AA330" s="12"/>
      <c r="AB330" s="12"/>
      <c r="AC330" s="12"/>
    </row>
    <row r="331" spans="1:29" ht="9" customHeight="1">
      <c r="A331" s="11"/>
      <c r="B331" s="12"/>
      <c r="C331" s="12"/>
      <c r="D331" s="12"/>
      <c r="E331" s="12"/>
      <c r="F331" s="12"/>
      <c r="G331" s="12"/>
      <c r="H331" s="18" t="s">
        <v>23</v>
      </c>
      <c r="I331" s="12"/>
      <c r="J331" s="18" t="s">
        <v>24</v>
      </c>
      <c r="K331" s="12"/>
      <c r="L331" s="12"/>
      <c r="M331" s="12"/>
      <c r="N331" s="12"/>
      <c r="O331" s="12"/>
      <c r="P331" s="12"/>
      <c r="Q331" s="12"/>
      <c r="T331" s="14">
        <v>160</v>
      </c>
      <c r="U331" s="12"/>
      <c r="V331" s="12"/>
      <c r="W331" s="12"/>
      <c r="X331" s="14">
        <v>4297.02</v>
      </c>
      <c r="Y331" s="12"/>
      <c r="Z331" s="12"/>
      <c r="AA331" s="12"/>
      <c r="AB331" s="12"/>
      <c r="AC331" s="12"/>
    </row>
    <row r="332" spans="1:29" ht="9" customHeight="1">
      <c r="A332" s="13"/>
      <c r="B332" s="12"/>
      <c r="C332" s="12"/>
      <c r="D332" s="12"/>
      <c r="E332" s="12"/>
      <c r="F332" s="12"/>
      <c r="G332" s="12"/>
      <c r="H332" s="21" t="s">
        <v>25</v>
      </c>
      <c r="I332" s="22"/>
      <c r="J332" s="21"/>
      <c r="K332" s="22"/>
      <c r="L332" s="22"/>
      <c r="M332" s="22"/>
      <c r="N332" s="22"/>
      <c r="O332" s="22"/>
      <c r="P332" s="22"/>
      <c r="Q332" s="22"/>
      <c r="R332" s="21"/>
      <c r="S332" s="22"/>
      <c r="T332" s="23">
        <f>SUM(T323:W331)</f>
        <v>2188</v>
      </c>
      <c r="U332" s="22"/>
      <c r="V332" s="22"/>
      <c r="W332" s="22"/>
      <c r="X332" s="23">
        <f>SUM(X323:AC331)</f>
        <v>59203.240000000005</v>
      </c>
      <c r="Y332" s="22"/>
      <c r="Z332" s="22"/>
      <c r="AA332" s="22"/>
      <c r="AB332" s="22"/>
      <c r="AC332" s="22"/>
    </row>
    <row r="333" ht="9" customHeight="1"/>
    <row r="334" spans="1:29" ht="12.75">
      <c r="A334" s="11"/>
      <c r="B334" s="12"/>
      <c r="C334" s="11"/>
      <c r="D334" s="12"/>
      <c r="E334" s="12"/>
      <c r="F334" s="12"/>
      <c r="G334" s="12"/>
      <c r="H334" s="12"/>
      <c r="I334" s="11"/>
      <c r="J334" s="12"/>
      <c r="K334" s="12"/>
      <c r="L334" s="12"/>
      <c r="M334" s="13"/>
      <c r="N334" s="12"/>
      <c r="O334" s="12"/>
      <c r="P334" s="12"/>
      <c r="Q334" s="12"/>
      <c r="R334" s="12"/>
      <c r="S334" s="11"/>
      <c r="T334" s="12"/>
      <c r="U334" s="12"/>
      <c r="V334" s="12"/>
      <c r="W334" s="11"/>
      <c r="X334" s="12"/>
      <c r="Y334" s="12"/>
      <c r="Z334" s="12"/>
      <c r="AA334" s="1"/>
      <c r="AB334" s="1"/>
      <c r="AC334" s="1"/>
    </row>
    <row r="335" spans="1:29" ht="12.75">
      <c r="A335" s="15"/>
      <c r="B335" s="12"/>
      <c r="C335" s="16" t="s">
        <v>92</v>
      </c>
      <c r="D335" s="12"/>
      <c r="E335" s="12"/>
      <c r="F335" s="12"/>
      <c r="G335" s="12"/>
      <c r="H335" s="12"/>
      <c r="I335" s="12"/>
      <c r="J335" s="12"/>
      <c r="K335" s="12"/>
      <c r="L335" s="12"/>
      <c r="M335" s="17" t="s">
        <v>93</v>
      </c>
      <c r="N335" s="12"/>
      <c r="O335" s="12"/>
      <c r="P335" s="12"/>
      <c r="Q335" s="12"/>
      <c r="R335" s="12"/>
      <c r="S335" s="17"/>
      <c r="T335" s="12"/>
      <c r="U335" s="12"/>
      <c r="V335" s="12"/>
      <c r="W335" s="15"/>
      <c r="X335" s="12"/>
      <c r="Y335" s="12"/>
      <c r="Z335" s="12"/>
      <c r="AA335" s="2"/>
      <c r="AB335" s="2"/>
      <c r="AC335" s="2"/>
    </row>
    <row r="336" spans="1:29" ht="9" customHeight="1">
      <c r="A336" s="18"/>
      <c r="B336" s="12"/>
      <c r="C336" s="12"/>
      <c r="D336" s="12"/>
      <c r="E336" s="12"/>
      <c r="F336" s="12"/>
      <c r="G336" s="12"/>
      <c r="H336" s="19" t="s">
        <v>4</v>
      </c>
      <c r="I336" s="10"/>
      <c r="J336" s="19" t="s">
        <v>5</v>
      </c>
      <c r="K336" s="10"/>
      <c r="L336" s="10"/>
      <c r="M336" s="10"/>
      <c r="N336" s="10"/>
      <c r="O336" s="10"/>
      <c r="P336" s="10"/>
      <c r="Q336" s="10"/>
      <c r="R336" s="9" t="s">
        <v>6</v>
      </c>
      <c r="S336" s="10"/>
      <c r="T336" s="9" t="s">
        <v>7</v>
      </c>
      <c r="U336" s="10"/>
      <c r="V336" s="10"/>
      <c r="W336" s="10"/>
      <c r="X336" s="9" t="s">
        <v>8</v>
      </c>
      <c r="Y336" s="10"/>
      <c r="Z336" s="10"/>
      <c r="AA336" s="10"/>
      <c r="AB336" s="10"/>
      <c r="AC336" s="10"/>
    </row>
    <row r="337" spans="1:29" ht="9" customHeight="1">
      <c r="A337" s="11"/>
      <c r="B337" s="12"/>
      <c r="C337" s="12"/>
      <c r="D337" s="12"/>
      <c r="E337" s="12"/>
      <c r="F337" s="12"/>
      <c r="G337" s="12"/>
      <c r="H337" s="18" t="s">
        <v>20</v>
      </c>
      <c r="I337" s="12"/>
      <c r="J337" s="18" t="s">
        <v>21</v>
      </c>
      <c r="K337" s="12"/>
      <c r="L337" s="12"/>
      <c r="M337" s="12"/>
      <c r="N337" s="12"/>
      <c r="O337" s="12"/>
      <c r="P337" s="12"/>
      <c r="Q337" s="12"/>
      <c r="R337" s="20" t="s">
        <v>22</v>
      </c>
      <c r="S337" s="12"/>
      <c r="T337" s="14">
        <v>348.5</v>
      </c>
      <c r="U337" s="12"/>
      <c r="V337" s="12"/>
      <c r="W337" s="12"/>
      <c r="X337" s="14">
        <v>6280.9</v>
      </c>
      <c r="Y337" s="12"/>
      <c r="Z337" s="12"/>
      <c r="AA337" s="12"/>
      <c r="AB337" s="12"/>
      <c r="AC337" s="12"/>
    </row>
    <row r="338" spans="1:29" ht="9" customHeight="1">
      <c r="A338" s="13"/>
      <c r="B338" s="12"/>
      <c r="C338" s="12"/>
      <c r="D338" s="12"/>
      <c r="E338" s="12"/>
      <c r="F338" s="12"/>
      <c r="G338" s="12"/>
      <c r="H338" s="21" t="s">
        <v>25</v>
      </c>
      <c r="I338" s="22"/>
      <c r="J338" s="21"/>
      <c r="K338" s="22"/>
      <c r="L338" s="22"/>
      <c r="M338" s="22"/>
      <c r="N338" s="22"/>
      <c r="O338" s="22"/>
      <c r="P338" s="22"/>
      <c r="Q338" s="22"/>
      <c r="R338" s="21"/>
      <c r="S338" s="22"/>
      <c r="T338" s="23">
        <f>SUM(T337)</f>
        <v>348.5</v>
      </c>
      <c r="U338" s="22"/>
      <c r="V338" s="22"/>
      <c r="W338" s="22"/>
      <c r="X338" s="23">
        <f>SUM(X337)</f>
        <v>6280.9</v>
      </c>
      <c r="Y338" s="22"/>
      <c r="Z338" s="22"/>
      <c r="AA338" s="22"/>
      <c r="AB338" s="22"/>
      <c r="AC338" s="22"/>
    </row>
    <row r="339" ht="18" customHeight="1"/>
    <row r="340" ht="9" customHeight="1"/>
    <row r="341" spans="1:29" ht="12.75">
      <c r="A341" s="11"/>
      <c r="B341" s="12"/>
      <c r="C341" s="11"/>
      <c r="D341" s="12"/>
      <c r="E341" s="12"/>
      <c r="F341" s="12"/>
      <c r="G341" s="12"/>
      <c r="H341" s="12"/>
      <c r="I341" s="11"/>
      <c r="J341" s="12"/>
      <c r="K341" s="12"/>
      <c r="L341" s="12"/>
      <c r="M341" s="13"/>
      <c r="N341" s="12"/>
      <c r="O341" s="12"/>
      <c r="P341" s="12"/>
      <c r="Q341" s="12"/>
      <c r="R341" s="12"/>
      <c r="S341" s="11"/>
      <c r="T341" s="12"/>
      <c r="U341" s="12"/>
      <c r="V341" s="12"/>
      <c r="W341" s="11"/>
      <c r="X341" s="12"/>
      <c r="Y341" s="12"/>
      <c r="Z341" s="12"/>
      <c r="AA341" s="1"/>
      <c r="AB341" s="1"/>
      <c r="AC341" s="1"/>
    </row>
    <row r="342" spans="1:29" ht="12.75">
      <c r="A342" s="15"/>
      <c r="B342" s="12"/>
      <c r="C342" s="16" t="s">
        <v>94</v>
      </c>
      <c r="D342" s="12"/>
      <c r="E342" s="12"/>
      <c r="F342" s="12"/>
      <c r="G342" s="12"/>
      <c r="H342" s="12"/>
      <c r="I342" s="12"/>
      <c r="J342" s="12"/>
      <c r="K342" s="12"/>
      <c r="L342" s="12"/>
      <c r="M342" s="17" t="s">
        <v>95</v>
      </c>
      <c r="N342" s="12"/>
      <c r="O342" s="12"/>
      <c r="P342" s="12"/>
      <c r="Q342" s="12"/>
      <c r="R342" s="12"/>
      <c r="S342" s="17"/>
      <c r="T342" s="12"/>
      <c r="U342" s="12"/>
      <c r="V342" s="12"/>
      <c r="W342" s="15"/>
      <c r="X342" s="12"/>
      <c r="Y342" s="12"/>
      <c r="Z342" s="12"/>
      <c r="AA342" s="2"/>
      <c r="AB342" s="2"/>
      <c r="AC342" s="2"/>
    </row>
    <row r="343" spans="1:29" ht="9" customHeight="1">
      <c r="A343" s="18"/>
      <c r="B343" s="12"/>
      <c r="C343" s="12"/>
      <c r="D343" s="12"/>
      <c r="E343" s="12"/>
      <c r="F343" s="12"/>
      <c r="G343" s="12"/>
      <c r="H343" s="19" t="s">
        <v>4</v>
      </c>
      <c r="I343" s="10"/>
      <c r="J343" s="19" t="s">
        <v>5</v>
      </c>
      <c r="K343" s="10"/>
      <c r="L343" s="10"/>
      <c r="M343" s="10"/>
      <c r="N343" s="10"/>
      <c r="O343" s="10"/>
      <c r="P343" s="10"/>
      <c r="Q343" s="10"/>
      <c r="R343" s="9" t="s">
        <v>6</v>
      </c>
      <c r="S343" s="10"/>
      <c r="T343" s="9" t="s">
        <v>7</v>
      </c>
      <c r="U343" s="10"/>
      <c r="V343" s="10"/>
      <c r="W343" s="10"/>
      <c r="X343" s="9" t="s">
        <v>8</v>
      </c>
      <c r="Y343" s="10"/>
      <c r="Z343" s="10"/>
      <c r="AA343" s="10"/>
      <c r="AB343" s="10"/>
      <c r="AC343" s="10"/>
    </row>
    <row r="344" spans="1:29" ht="9" customHeight="1">
      <c r="A344" s="11"/>
      <c r="B344" s="12"/>
      <c r="C344" s="12"/>
      <c r="D344" s="12"/>
      <c r="E344" s="12"/>
      <c r="F344" s="12"/>
      <c r="G344" s="12"/>
      <c r="H344" s="18" t="s">
        <v>20</v>
      </c>
      <c r="I344" s="12"/>
      <c r="J344" s="18" t="s">
        <v>21</v>
      </c>
      <c r="K344" s="12"/>
      <c r="L344" s="12"/>
      <c r="M344" s="12"/>
      <c r="N344" s="12"/>
      <c r="O344" s="12"/>
      <c r="P344" s="12"/>
      <c r="Q344" s="12"/>
      <c r="R344" s="20" t="s">
        <v>22</v>
      </c>
      <c r="S344" s="12"/>
      <c r="T344" s="14">
        <v>573.5</v>
      </c>
      <c r="U344" s="12"/>
      <c r="V344" s="12"/>
      <c r="W344" s="12"/>
      <c r="X344" s="14">
        <v>9006.98</v>
      </c>
      <c r="Y344" s="12"/>
      <c r="Z344" s="12"/>
      <c r="AA344" s="12"/>
      <c r="AB344" s="12"/>
      <c r="AC344" s="12"/>
    </row>
    <row r="345" spans="1:29" ht="9" customHeight="1">
      <c r="A345" s="13"/>
      <c r="B345" s="12"/>
      <c r="C345" s="12"/>
      <c r="D345" s="12"/>
      <c r="E345" s="12"/>
      <c r="F345" s="12"/>
      <c r="G345" s="12"/>
      <c r="H345" s="21" t="s">
        <v>25</v>
      </c>
      <c r="I345" s="22"/>
      <c r="J345" s="21"/>
      <c r="K345" s="22"/>
      <c r="L345" s="22"/>
      <c r="M345" s="22"/>
      <c r="N345" s="22"/>
      <c r="O345" s="22"/>
      <c r="P345" s="22"/>
      <c r="Q345" s="22"/>
      <c r="R345" s="21"/>
      <c r="S345" s="22"/>
      <c r="T345" s="23">
        <f>SUM(T344)</f>
        <v>573.5</v>
      </c>
      <c r="U345" s="22"/>
      <c r="V345" s="22"/>
      <c r="W345" s="22"/>
      <c r="X345" s="23">
        <f>SUM(X344)</f>
        <v>9006.98</v>
      </c>
      <c r="Y345" s="22"/>
      <c r="Z345" s="22"/>
      <c r="AA345" s="22"/>
      <c r="AB345" s="22"/>
      <c r="AC345" s="22"/>
    </row>
    <row r="346" ht="18" customHeight="1"/>
    <row r="347" ht="9" customHeight="1"/>
    <row r="348" spans="2:14" ht="9" customHeight="1">
      <c r="B348" s="13" t="s">
        <v>96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</row>
    <row r="349" ht="409.5" customHeight="1" hidden="1"/>
    <row r="350" spans="1:29" ht="12.75">
      <c r="A350" s="18"/>
      <c r="B350" s="12"/>
      <c r="C350" s="12"/>
      <c r="D350" s="12"/>
      <c r="E350" s="4" t="s">
        <v>4</v>
      </c>
      <c r="G350" s="19" t="s">
        <v>5</v>
      </c>
      <c r="H350" s="10"/>
      <c r="I350" s="10"/>
      <c r="J350" s="10"/>
      <c r="L350" s="9" t="s">
        <v>36</v>
      </c>
      <c r="M350" s="10"/>
      <c r="N350" s="10"/>
      <c r="O350" s="10"/>
      <c r="P350" s="9" t="s">
        <v>6</v>
      </c>
      <c r="Q350" s="10"/>
      <c r="R350" s="10"/>
      <c r="S350" s="10"/>
      <c r="T350" s="10"/>
      <c r="U350" s="9" t="s">
        <v>7</v>
      </c>
      <c r="V350" s="10"/>
      <c r="W350" s="10"/>
      <c r="X350" s="10"/>
      <c r="Y350" s="9" t="s">
        <v>8</v>
      </c>
      <c r="Z350" s="10"/>
      <c r="AA350" s="10"/>
      <c r="AB350" s="10"/>
      <c r="AC350" s="10"/>
    </row>
    <row r="351" spans="1:29" ht="12.75">
      <c r="A351" s="18"/>
      <c r="B351" s="12"/>
      <c r="C351" s="12"/>
      <c r="D351" s="12"/>
      <c r="E351" s="3" t="s">
        <v>9</v>
      </c>
      <c r="G351" s="18" t="s">
        <v>9</v>
      </c>
      <c r="H351" s="12"/>
      <c r="I351" s="12"/>
      <c r="J351" s="12"/>
      <c r="L351" s="20">
        <v>5</v>
      </c>
      <c r="M351" s="12"/>
      <c r="N351" s="12"/>
      <c r="O351" s="12"/>
      <c r="U351" s="14">
        <v>0</v>
      </c>
      <c r="V351" s="12"/>
      <c r="W351" s="12"/>
      <c r="X351" s="12"/>
      <c r="Y351" s="14">
        <f>X231+X254+X274+X294+X323</f>
        <v>2590.88</v>
      </c>
      <c r="Z351" s="12"/>
      <c r="AA351" s="12"/>
      <c r="AB351" s="12"/>
      <c r="AC351" s="12"/>
    </row>
    <row r="352" spans="1:29" ht="12.75">
      <c r="A352" s="18"/>
      <c r="B352" s="12"/>
      <c r="C352" s="12"/>
      <c r="D352" s="12"/>
      <c r="E352" s="3" t="s">
        <v>41</v>
      </c>
      <c r="G352" s="18" t="s">
        <v>42</v>
      </c>
      <c r="H352" s="12"/>
      <c r="I352" s="12"/>
      <c r="J352" s="12"/>
      <c r="L352" s="20">
        <v>1</v>
      </c>
      <c r="M352" s="12"/>
      <c r="N352" s="12"/>
      <c r="O352" s="12"/>
      <c r="U352" s="14">
        <v>8</v>
      </c>
      <c r="V352" s="12"/>
      <c r="W352" s="12"/>
      <c r="X352" s="12"/>
      <c r="Y352" s="14">
        <f>X242</f>
        <v>185.75</v>
      </c>
      <c r="Z352" s="12"/>
      <c r="AA352" s="12"/>
      <c r="AB352" s="12"/>
      <c r="AC352" s="12"/>
    </row>
    <row r="353" spans="1:29" ht="12.75">
      <c r="A353" s="18"/>
      <c r="B353" s="12"/>
      <c r="C353" s="12"/>
      <c r="D353" s="12"/>
      <c r="E353" s="3" t="s">
        <v>10</v>
      </c>
      <c r="G353" s="18" t="s">
        <v>11</v>
      </c>
      <c r="H353" s="12"/>
      <c r="I353" s="12"/>
      <c r="J353" s="12"/>
      <c r="L353" s="20">
        <v>6</v>
      </c>
      <c r="M353" s="12"/>
      <c r="N353" s="12"/>
      <c r="O353" s="12"/>
      <c r="U353" s="14">
        <v>48</v>
      </c>
      <c r="V353" s="12"/>
      <c r="W353" s="12"/>
      <c r="X353" s="12"/>
      <c r="Y353" s="14">
        <f>X232+X243+X255+X275+X295+X324</f>
        <v>1544.2799999999997</v>
      </c>
      <c r="Z353" s="12"/>
      <c r="AA353" s="12"/>
      <c r="AB353" s="12"/>
      <c r="AC353" s="12"/>
    </row>
    <row r="354" spans="1:29" ht="12.75">
      <c r="A354" s="18"/>
      <c r="B354" s="12"/>
      <c r="C354" s="12"/>
      <c r="D354" s="12"/>
      <c r="E354" s="3" t="s">
        <v>12</v>
      </c>
      <c r="G354" s="18" t="s">
        <v>13</v>
      </c>
      <c r="H354" s="12"/>
      <c r="I354" s="12"/>
      <c r="J354" s="12"/>
      <c r="L354" s="20">
        <v>1</v>
      </c>
      <c r="M354" s="12"/>
      <c r="N354" s="12"/>
      <c r="O354" s="12"/>
      <c r="U354" s="14">
        <v>16</v>
      </c>
      <c r="V354" s="12"/>
      <c r="W354" s="12"/>
      <c r="X354" s="12"/>
      <c r="Y354" s="14">
        <f>X256</f>
        <v>334.19</v>
      </c>
      <c r="Z354" s="12"/>
      <c r="AA354" s="12"/>
      <c r="AB354" s="12"/>
      <c r="AC354" s="12"/>
    </row>
    <row r="355" spans="1:29" ht="12.75">
      <c r="A355" s="18"/>
      <c r="B355" s="12"/>
      <c r="C355" s="12"/>
      <c r="D355" s="12"/>
      <c r="E355" s="3" t="s">
        <v>14</v>
      </c>
      <c r="G355" s="18" t="s">
        <v>15</v>
      </c>
      <c r="H355" s="12"/>
      <c r="I355" s="12"/>
      <c r="J355" s="12"/>
      <c r="L355" s="20">
        <v>5</v>
      </c>
      <c r="M355" s="12"/>
      <c r="N355" s="12"/>
      <c r="O355" s="12"/>
      <c r="U355" s="14">
        <v>372</v>
      </c>
      <c r="V355" s="12"/>
      <c r="W355" s="12"/>
      <c r="X355" s="12"/>
      <c r="Y355" s="14">
        <f>X233+X244+X276+X296+X325</f>
        <v>12430.430000000002</v>
      </c>
      <c r="Z355" s="12"/>
      <c r="AA355" s="12"/>
      <c r="AB355" s="12"/>
      <c r="AC355" s="12"/>
    </row>
    <row r="356" spans="1:29" ht="12.75">
      <c r="A356" s="18"/>
      <c r="B356" s="12"/>
      <c r="C356" s="12"/>
      <c r="D356" s="12"/>
      <c r="E356" s="3" t="s">
        <v>16</v>
      </c>
      <c r="G356" s="18" t="s">
        <v>17</v>
      </c>
      <c r="H356" s="12"/>
      <c r="I356" s="12"/>
      <c r="J356" s="12"/>
      <c r="L356" s="20">
        <v>5</v>
      </c>
      <c r="M356" s="12"/>
      <c r="N356" s="12"/>
      <c r="O356" s="12"/>
      <c r="P356" s="20" t="s">
        <v>16</v>
      </c>
      <c r="Q356" s="12"/>
      <c r="R356" s="12"/>
      <c r="S356" s="12"/>
      <c r="T356" s="12"/>
      <c r="U356" s="14">
        <v>123</v>
      </c>
      <c r="V356" s="12"/>
      <c r="W356" s="12"/>
      <c r="X356" s="12"/>
      <c r="Y356" s="14">
        <f>X277+X286+X297+X326+X315</f>
        <v>5142.539999999999</v>
      </c>
      <c r="Z356" s="12"/>
      <c r="AA356" s="12"/>
      <c r="AB356" s="12"/>
      <c r="AC356" s="12"/>
    </row>
    <row r="357" spans="1:29" ht="12.75">
      <c r="A357" s="18"/>
      <c r="B357" s="12"/>
      <c r="C357" s="12"/>
      <c r="D357" s="12"/>
      <c r="E357" s="3" t="s">
        <v>18</v>
      </c>
      <c r="G357" s="18" t="s">
        <v>19</v>
      </c>
      <c r="H357" s="12"/>
      <c r="I357" s="12"/>
      <c r="J357" s="12"/>
      <c r="L357" s="20">
        <v>6</v>
      </c>
      <c r="M357" s="12"/>
      <c r="N357" s="12"/>
      <c r="O357" s="12"/>
      <c r="U357" s="14">
        <v>148</v>
      </c>
      <c r="V357" s="12"/>
      <c r="W357" s="12"/>
      <c r="X357" s="12"/>
      <c r="Y357" s="14">
        <f>X234+X245+X257+X278+X298+X327</f>
        <v>5197.51</v>
      </c>
      <c r="Z357" s="12"/>
      <c r="AA357" s="12"/>
      <c r="AB357" s="12"/>
      <c r="AC357" s="12"/>
    </row>
    <row r="358" spans="1:29" ht="12.75">
      <c r="A358" s="18"/>
      <c r="B358" s="12"/>
      <c r="C358" s="12"/>
      <c r="D358" s="12"/>
      <c r="E358" s="3" t="s">
        <v>20</v>
      </c>
      <c r="G358" s="18" t="s">
        <v>21</v>
      </c>
      <c r="H358" s="12"/>
      <c r="I358" s="12"/>
      <c r="J358" s="12"/>
      <c r="L358" s="20">
        <v>13</v>
      </c>
      <c r="M358" s="12"/>
      <c r="N358" s="12"/>
      <c r="O358" s="12"/>
      <c r="P358" s="20" t="s">
        <v>22</v>
      </c>
      <c r="Q358" s="12"/>
      <c r="R358" s="12"/>
      <c r="S358" s="12"/>
      <c r="T358" s="12"/>
      <c r="U358" s="14">
        <v>14740.5</v>
      </c>
      <c r="V358" s="12"/>
      <c r="W358" s="12"/>
      <c r="X358" s="12"/>
      <c r="Y358" s="14">
        <f>X224+X235+X246+X258+X267+X279+X287+X299+X308+X316+X328+X337+X344</f>
        <v>408814.07000000007</v>
      </c>
      <c r="Z358" s="12"/>
      <c r="AA358" s="12"/>
      <c r="AB358" s="12"/>
      <c r="AC358" s="12"/>
    </row>
    <row r="359" spans="1:29" ht="12.75">
      <c r="A359" s="18"/>
      <c r="B359" s="12"/>
      <c r="C359" s="12"/>
      <c r="D359" s="12"/>
      <c r="E359" s="3" t="s">
        <v>28</v>
      </c>
      <c r="G359" s="18" t="s">
        <v>28</v>
      </c>
      <c r="H359" s="12"/>
      <c r="I359" s="12"/>
      <c r="J359" s="12"/>
      <c r="L359" s="20">
        <v>4</v>
      </c>
      <c r="M359" s="12"/>
      <c r="N359" s="12"/>
      <c r="O359" s="12"/>
      <c r="U359" s="14">
        <v>186</v>
      </c>
      <c r="V359" s="12"/>
      <c r="W359" s="12"/>
      <c r="X359" s="12"/>
      <c r="Y359" s="14">
        <f>X247+X259+X300+X329</f>
        <v>4511.48</v>
      </c>
      <c r="Z359" s="12"/>
      <c r="AA359" s="12"/>
      <c r="AB359" s="12"/>
      <c r="AC359" s="12"/>
    </row>
    <row r="360" spans="1:29" ht="12.75">
      <c r="A360" s="18"/>
      <c r="B360" s="12"/>
      <c r="C360" s="12"/>
      <c r="D360" s="12"/>
      <c r="E360" s="3" t="s">
        <v>43</v>
      </c>
      <c r="G360" s="18" t="s">
        <v>44</v>
      </c>
      <c r="H360" s="12"/>
      <c r="I360" s="12"/>
      <c r="J360" s="12"/>
      <c r="L360" s="20">
        <v>3</v>
      </c>
      <c r="M360" s="12"/>
      <c r="N360" s="12"/>
      <c r="O360" s="12"/>
      <c r="U360" s="14">
        <v>56</v>
      </c>
      <c r="V360" s="12"/>
      <c r="W360" s="12"/>
      <c r="X360" s="12"/>
      <c r="Y360" s="14">
        <f>X260+X301+X330</f>
        <v>1407.1299999999999</v>
      </c>
      <c r="Z360" s="12"/>
      <c r="AA360" s="12"/>
      <c r="AB360" s="12"/>
      <c r="AC360" s="12"/>
    </row>
    <row r="361" spans="1:29" ht="12.75">
      <c r="A361" s="18"/>
      <c r="B361" s="12"/>
      <c r="C361" s="12"/>
      <c r="D361" s="12"/>
      <c r="E361" s="3" t="s">
        <v>23</v>
      </c>
      <c r="G361" s="18" t="s">
        <v>24</v>
      </c>
      <c r="H361" s="12"/>
      <c r="I361" s="12"/>
      <c r="J361" s="12"/>
      <c r="L361" s="20">
        <v>6</v>
      </c>
      <c r="M361" s="12"/>
      <c r="N361" s="12"/>
      <c r="O361" s="12"/>
      <c r="U361" s="14">
        <v>824</v>
      </c>
      <c r="V361" s="12"/>
      <c r="W361" s="12"/>
      <c r="X361" s="12"/>
      <c r="Y361" s="14">
        <f>X236+X248+X261+X280+X302+X331</f>
        <v>30394.600000000002</v>
      </c>
      <c r="Z361" s="12"/>
      <c r="AA361" s="12"/>
      <c r="AB361" s="12"/>
      <c r="AC361" s="12"/>
    </row>
    <row r="362" spans="1:32" ht="12.75">
      <c r="A362" s="13"/>
      <c r="B362" s="12"/>
      <c r="C362" s="12"/>
      <c r="D362" s="12"/>
      <c r="E362" s="5" t="s">
        <v>25</v>
      </c>
      <c r="G362" s="21"/>
      <c r="H362" s="22"/>
      <c r="I362" s="22"/>
      <c r="J362" s="22"/>
      <c r="L362" s="21"/>
      <c r="M362" s="22"/>
      <c r="N362" s="22"/>
      <c r="O362" s="22"/>
      <c r="P362" s="21"/>
      <c r="Q362" s="22"/>
      <c r="R362" s="22"/>
      <c r="S362" s="22"/>
      <c r="T362" s="22"/>
      <c r="U362" s="23">
        <f>SUM(U351:X361)</f>
        <v>16521.5</v>
      </c>
      <c r="V362" s="22"/>
      <c r="W362" s="22"/>
      <c r="X362" s="22"/>
      <c r="Y362" s="23">
        <f>SUM(Y351:AC361)</f>
        <v>472552.86000000004</v>
      </c>
      <c r="Z362" s="22"/>
      <c r="AA362" s="22"/>
      <c r="AB362" s="22"/>
      <c r="AC362" s="22"/>
      <c r="AE362" s="6"/>
      <c r="AF362" s="7"/>
    </row>
    <row r="363" spans="1:29" ht="12.75">
      <c r="A363" s="11" t="s">
        <v>97</v>
      </c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</row>
    <row r="364" spans="1:29" ht="12.75">
      <c r="A364" s="11"/>
      <c r="B364" s="12"/>
      <c r="C364" s="11"/>
      <c r="D364" s="12"/>
      <c r="E364" s="12"/>
      <c r="F364" s="12"/>
      <c r="G364" s="12"/>
      <c r="H364" s="12"/>
      <c r="I364" s="11"/>
      <c r="J364" s="12"/>
      <c r="K364" s="12"/>
      <c r="L364" s="12"/>
      <c r="M364" s="13"/>
      <c r="N364" s="12"/>
      <c r="O364" s="12"/>
      <c r="P364" s="12"/>
      <c r="Q364" s="12"/>
      <c r="R364" s="12"/>
      <c r="S364" s="11"/>
      <c r="T364" s="12"/>
      <c r="U364" s="12"/>
      <c r="V364" s="12"/>
      <c r="W364" s="11"/>
      <c r="X364" s="12"/>
      <c r="Y364" s="12"/>
      <c r="Z364" s="12"/>
      <c r="AA364" s="1"/>
      <c r="AB364" s="1"/>
      <c r="AC364" s="1"/>
    </row>
    <row r="365" spans="1:29" ht="12.75">
      <c r="A365" s="15"/>
      <c r="B365" s="12"/>
      <c r="C365" s="16" t="s">
        <v>98</v>
      </c>
      <c r="D365" s="12"/>
      <c r="E365" s="12"/>
      <c r="F365" s="12"/>
      <c r="G365" s="12"/>
      <c r="H365" s="12"/>
      <c r="I365" s="12"/>
      <c r="J365" s="12"/>
      <c r="K365" s="12"/>
      <c r="L365" s="12"/>
      <c r="M365" s="17" t="s">
        <v>99</v>
      </c>
      <c r="N365" s="12"/>
      <c r="O365" s="12"/>
      <c r="P365" s="12"/>
      <c r="Q365" s="12"/>
      <c r="R365" s="12"/>
      <c r="S365" s="17"/>
      <c r="T365" s="12"/>
      <c r="U365" s="12"/>
      <c r="V365" s="12"/>
      <c r="W365" s="15"/>
      <c r="X365" s="12"/>
      <c r="Y365" s="12"/>
      <c r="Z365" s="12"/>
      <c r="AA365" s="2"/>
      <c r="AB365" s="2"/>
      <c r="AC365" s="2"/>
    </row>
    <row r="366" spans="1:29" ht="9" customHeight="1">
      <c r="A366" s="18"/>
      <c r="B366" s="12"/>
      <c r="C366" s="12"/>
      <c r="D366" s="12"/>
      <c r="E366" s="12"/>
      <c r="F366" s="12"/>
      <c r="G366" s="12"/>
      <c r="H366" s="19" t="s">
        <v>4</v>
      </c>
      <c r="I366" s="10"/>
      <c r="J366" s="19" t="s">
        <v>5</v>
      </c>
      <c r="K366" s="10"/>
      <c r="L366" s="10"/>
      <c r="M366" s="10"/>
      <c r="N366" s="10"/>
      <c r="O366" s="10"/>
      <c r="P366" s="10"/>
      <c r="Q366" s="10"/>
      <c r="R366" s="9" t="s">
        <v>6</v>
      </c>
      <c r="S366" s="10"/>
      <c r="T366" s="9" t="s">
        <v>7</v>
      </c>
      <c r="U366" s="10"/>
      <c r="V366" s="10"/>
      <c r="W366" s="10"/>
      <c r="X366" s="9" t="s">
        <v>8</v>
      </c>
      <c r="Y366" s="10"/>
      <c r="Z366" s="10"/>
      <c r="AA366" s="10"/>
      <c r="AB366" s="10"/>
      <c r="AC366" s="10"/>
    </row>
    <row r="367" spans="1:29" ht="9" customHeight="1">
      <c r="A367" s="11"/>
      <c r="B367" s="12"/>
      <c r="C367" s="12"/>
      <c r="D367" s="12"/>
      <c r="E367" s="12"/>
      <c r="F367" s="12"/>
      <c r="G367" s="12"/>
      <c r="H367" s="18" t="s">
        <v>12</v>
      </c>
      <c r="I367" s="12"/>
      <c r="J367" s="18" t="s">
        <v>13</v>
      </c>
      <c r="K367" s="12"/>
      <c r="L367" s="12"/>
      <c r="M367" s="12"/>
      <c r="N367" s="12"/>
      <c r="O367" s="12"/>
      <c r="P367" s="12"/>
      <c r="Q367" s="12"/>
      <c r="T367" s="14">
        <v>40</v>
      </c>
      <c r="U367" s="12"/>
      <c r="V367" s="12"/>
      <c r="W367" s="12"/>
      <c r="X367" s="14">
        <v>2063.92</v>
      </c>
      <c r="Y367" s="12"/>
      <c r="Z367" s="12"/>
      <c r="AA367" s="12"/>
      <c r="AB367" s="12"/>
      <c r="AC367" s="12"/>
    </row>
    <row r="368" spans="1:29" ht="9" customHeight="1">
      <c r="A368" s="11"/>
      <c r="B368" s="12"/>
      <c r="C368" s="12"/>
      <c r="D368" s="12"/>
      <c r="E368" s="12"/>
      <c r="F368" s="12"/>
      <c r="G368" s="12"/>
      <c r="H368" s="18" t="s">
        <v>14</v>
      </c>
      <c r="I368" s="12"/>
      <c r="J368" s="18" t="s">
        <v>15</v>
      </c>
      <c r="K368" s="12"/>
      <c r="L368" s="12"/>
      <c r="M368" s="12"/>
      <c r="N368" s="12"/>
      <c r="O368" s="12"/>
      <c r="P368" s="12"/>
      <c r="Q368" s="12"/>
      <c r="T368" s="14">
        <v>100</v>
      </c>
      <c r="U368" s="12"/>
      <c r="V368" s="12"/>
      <c r="W368" s="12"/>
      <c r="X368" s="14">
        <v>5159.79</v>
      </c>
      <c r="Y368" s="12"/>
      <c r="Z368" s="12"/>
      <c r="AA368" s="12"/>
      <c r="AB368" s="12"/>
      <c r="AC368" s="12"/>
    </row>
    <row r="369" spans="1:29" ht="9" customHeight="1">
      <c r="A369" s="11"/>
      <c r="B369" s="12"/>
      <c r="C369" s="12"/>
      <c r="D369" s="12"/>
      <c r="E369" s="12"/>
      <c r="F369" s="12"/>
      <c r="G369" s="12"/>
      <c r="H369" s="18" t="s">
        <v>16</v>
      </c>
      <c r="I369" s="12"/>
      <c r="J369" s="18" t="s">
        <v>17</v>
      </c>
      <c r="K369" s="12"/>
      <c r="L369" s="12"/>
      <c r="M369" s="12"/>
      <c r="N369" s="12"/>
      <c r="O369" s="12"/>
      <c r="P369" s="12"/>
      <c r="Q369" s="12"/>
      <c r="R369" s="20" t="s">
        <v>16</v>
      </c>
      <c r="S369" s="12"/>
      <c r="T369" s="14">
        <v>70.5</v>
      </c>
      <c r="U369" s="12"/>
      <c r="V369" s="12"/>
      <c r="W369" s="12"/>
      <c r="X369" s="14">
        <v>5456.49</v>
      </c>
      <c r="Y369" s="12"/>
      <c r="Z369" s="12"/>
      <c r="AA369" s="12"/>
      <c r="AB369" s="12"/>
      <c r="AC369" s="12"/>
    </row>
    <row r="370" spans="1:29" ht="9" customHeight="1">
      <c r="A370" s="11"/>
      <c r="B370" s="12"/>
      <c r="C370" s="12"/>
      <c r="D370" s="12"/>
      <c r="E370" s="12"/>
      <c r="F370" s="12"/>
      <c r="G370" s="12"/>
      <c r="H370" s="18" t="s">
        <v>18</v>
      </c>
      <c r="I370" s="12"/>
      <c r="J370" s="18" t="s">
        <v>19</v>
      </c>
      <c r="K370" s="12"/>
      <c r="L370" s="12"/>
      <c r="M370" s="12"/>
      <c r="N370" s="12"/>
      <c r="O370" s="12"/>
      <c r="P370" s="12"/>
      <c r="Q370" s="12"/>
      <c r="T370" s="14">
        <v>20</v>
      </c>
      <c r="U370" s="12"/>
      <c r="V370" s="12"/>
      <c r="W370" s="12"/>
      <c r="X370" s="14">
        <v>1031.95</v>
      </c>
      <c r="Y370" s="12"/>
      <c r="Z370" s="12"/>
      <c r="AA370" s="12"/>
      <c r="AB370" s="12"/>
      <c r="AC370" s="12"/>
    </row>
    <row r="371" spans="1:29" ht="9" customHeight="1">
      <c r="A371" s="11"/>
      <c r="B371" s="12"/>
      <c r="C371" s="12"/>
      <c r="D371" s="12"/>
      <c r="E371" s="12"/>
      <c r="F371" s="12"/>
      <c r="G371" s="12"/>
      <c r="H371" s="18" t="s">
        <v>20</v>
      </c>
      <c r="I371" s="12"/>
      <c r="J371" s="18" t="s">
        <v>21</v>
      </c>
      <c r="K371" s="12"/>
      <c r="L371" s="12"/>
      <c r="M371" s="12"/>
      <c r="N371" s="12"/>
      <c r="O371" s="12"/>
      <c r="P371" s="12"/>
      <c r="Q371" s="12"/>
      <c r="R371" s="20" t="s">
        <v>22</v>
      </c>
      <c r="S371" s="12"/>
      <c r="T371" s="14">
        <v>1756</v>
      </c>
      <c r="U371" s="12"/>
      <c r="V371" s="12"/>
      <c r="W371" s="12"/>
      <c r="X371" s="14">
        <v>90606.12</v>
      </c>
      <c r="Y371" s="12"/>
      <c r="Z371" s="12"/>
      <c r="AA371" s="12"/>
      <c r="AB371" s="12"/>
      <c r="AC371" s="12"/>
    </row>
    <row r="372" spans="1:29" ht="9" customHeight="1">
      <c r="A372" s="11"/>
      <c r="B372" s="12"/>
      <c r="C372" s="12"/>
      <c r="D372" s="12"/>
      <c r="E372" s="12"/>
      <c r="F372" s="12"/>
      <c r="G372" s="12"/>
      <c r="H372" s="18" t="s">
        <v>28</v>
      </c>
      <c r="I372" s="12"/>
      <c r="J372" s="18" t="s">
        <v>28</v>
      </c>
      <c r="K372" s="12"/>
      <c r="L372" s="12"/>
      <c r="M372" s="12"/>
      <c r="N372" s="12"/>
      <c r="O372" s="12"/>
      <c r="P372" s="12"/>
      <c r="Q372" s="12"/>
      <c r="T372" s="14">
        <v>52</v>
      </c>
      <c r="U372" s="12"/>
      <c r="V372" s="12"/>
      <c r="W372" s="12"/>
      <c r="X372" s="14">
        <v>2683.07</v>
      </c>
      <c r="Y372" s="12"/>
      <c r="Z372" s="12"/>
      <c r="AA372" s="12"/>
      <c r="AB372" s="12"/>
      <c r="AC372" s="12"/>
    </row>
    <row r="373" spans="1:29" ht="9" customHeight="1">
      <c r="A373" s="11"/>
      <c r="B373" s="12"/>
      <c r="C373" s="12"/>
      <c r="D373" s="12"/>
      <c r="E373" s="12"/>
      <c r="F373" s="12"/>
      <c r="G373" s="12"/>
      <c r="H373" s="18" t="s">
        <v>43</v>
      </c>
      <c r="I373" s="12"/>
      <c r="J373" s="18" t="s">
        <v>44</v>
      </c>
      <c r="K373" s="12"/>
      <c r="L373" s="12"/>
      <c r="M373" s="12"/>
      <c r="N373" s="12"/>
      <c r="O373" s="12"/>
      <c r="P373" s="12"/>
      <c r="Q373" s="12"/>
      <c r="T373" s="14">
        <v>48</v>
      </c>
      <c r="U373" s="12"/>
      <c r="V373" s="12"/>
      <c r="W373" s="12"/>
      <c r="X373" s="14">
        <v>2476.69</v>
      </c>
      <c r="Y373" s="12"/>
      <c r="Z373" s="12"/>
      <c r="AA373" s="12"/>
      <c r="AB373" s="12"/>
      <c r="AC373" s="12"/>
    </row>
    <row r="374" spans="1:29" ht="9" customHeight="1">
      <c r="A374" s="11"/>
      <c r="B374" s="12"/>
      <c r="C374" s="12"/>
      <c r="D374" s="12"/>
      <c r="E374" s="12"/>
      <c r="F374" s="12"/>
      <c r="G374" s="12"/>
      <c r="H374" s="18" t="s">
        <v>23</v>
      </c>
      <c r="I374" s="12"/>
      <c r="J374" s="18" t="s">
        <v>24</v>
      </c>
      <c r="K374" s="12"/>
      <c r="L374" s="12"/>
      <c r="M374" s="12"/>
      <c r="N374" s="12"/>
      <c r="O374" s="12"/>
      <c r="P374" s="12"/>
      <c r="Q374" s="12"/>
      <c r="T374" s="14">
        <v>168</v>
      </c>
      <c r="U374" s="12"/>
      <c r="V374" s="12"/>
      <c r="W374" s="12"/>
      <c r="X374" s="14">
        <v>8668.44</v>
      </c>
      <c r="Y374" s="12"/>
      <c r="Z374" s="12"/>
      <c r="AA374" s="12"/>
      <c r="AB374" s="12"/>
      <c r="AC374" s="12"/>
    </row>
    <row r="375" spans="1:29" ht="9" customHeight="1">
      <c r="A375" s="13"/>
      <c r="B375" s="12"/>
      <c r="C375" s="12"/>
      <c r="D375" s="12"/>
      <c r="E375" s="12"/>
      <c r="F375" s="12"/>
      <c r="G375" s="12"/>
      <c r="H375" s="21" t="s">
        <v>25</v>
      </c>
      <c r="I375" s="22"/>
      <c r="J375" s="21"/>
      <c r="K375" s="22"/>
      <c r="L375" s="22"/>
      <c r="M375" s="22"/>
      <c r="N375" s="22"/>
      <c r="O375" s="22"/>
      <c r="P375" s="22"/>
      <c r="Q375" s="22"/>
      <c r="R375" s="21"/>
      <c r="S375" s="22"/>
      <c r="T375" s="23">
        <f>SUM(T367:W374)</f>
        <v>2254.5</v>
      </c>
      <c r="U375" s="22"/>
      <c r="V375" s="22"/>
      <c r="W375" s="22"/>
      <c r="X375" s="23">
        <f>SUM(X367:AC374)</f>
        <v>118146.47</v>
      </c>
      <c r="Y375" s="22"/>
      <c r="Z375" s="22"/>
      <c r="AA375" s="22"/>
      <c r="AB375" s="22"/>
      <c r="AC375" s="22"/>
    </row>
    <row r="376" ht="9" customHeight="1"/>
    <row r="377" spans="1:29" ht="12.75">
      <c r="A377" s="11"/>
      <c r="B377" s="12"/>
      <c r="C377" s="11"/>
      <c r="D377" s="12"/>
      <c r="E377" s="12"/>
      <c r="F377" s="12"/>
      <c r="G377" s="12"/>
      <c r="H377" s="12"/>
      <c r="I377" s="11"/>
      <c r="J377" s="12"/>
      <c r="K377" s="12"/>
      <c r="L377" s="12"/>
      <c r="M377" s="13"/>
      <c r="N377" s="12"/>
      <c r="O377" s="12"/>
      <c r="P377" s="12"/>
      <c r="Q377" s="12"/>
      <c r="R377" s="12"/>
      <c r="S377" s="11"/>
      <c r="T377" s="12"/>
      <c r="U377" s="12"/>
      <c r="V377" s="12"/>
      <c r="W377" s="11"/>
      <c r="X377" s="12"/>
      <c r="Y377" s="12"/>
      <c r="Z377" s="12"/>
      <c r="AA377" s="1"/>
      <c r="AB377" s="1"/>
      <c r="AC377" s="1"/>
    </row>
    <row r="378" spans="1:29" ht="12.75">
      <c r="A378" s="15"/>
      <c r="B378" s="12"/>
      <c r="C378" s="16" t="s">
        <v>100</v>
      </c>
      <c r="D378" s="12"/>
      <c r="E378" s="12"/>
      <c r="F378" s="12"/>
      <c r="G378" s="12"/>
      <c r="H378" s="12"/>
      <c r="I378" s="12"/>
      <c r="J378" s="12"/>
      <c r="K378" s="12"/>
      <c r="L378" s="12"/>
      <c r="M378" s="17" t="s">
        <v>101</v>
      </c>
      <c r="N378" s="12"/>
      <c r="O378" s="12"/>
      <c r="P378" s="12"/>
      <c r="Q378" s="12"/>
      <c r="R378" s="12"/>
      <c r="S378" s="17"/>
      <c r="T378" s="12"/>
      <c r="U378" s="12"/>
      <c r="V378" s="12"/>
      <c r="W378" s="15"/>
      <c r="X378" s="12"/>
      <c r="Y378" s="12"/>
      <c r="Z378" s="12"/>
      <c r="AA378" s="2"/>
      <c r="AB378" s="2"/>
      <c r="AC378" s="2"/>
    </row>
    <row r="379" spans="1:29" ht="9" customHeight="1">
      <c r="A379" s="18"/>
      <c r="B379" s="12"/>
      <c r="C379" s="12"/>
      <c r="D379" s="12"/>
      <c r="E379" s="12"/>
      <c r="F379" s="12"/>
      <c r="G379" s="12"/>
      <c r="H379" s="19" t="s">
        <v>4</v>
      </c>
      <c r="I379" s="10"/>
      <c r="J379" s="19" t="s">
        <v>5</v>
      </c>
      <c r="K379" s="10"/>
      <c r="L379" s="10"/>
      <c r="M379" s="10"/>
      <c r="N379" s="10"/>
      <c r="O379" s="10"/>
      <c r="P379" s="10"/>
      <c r="Q379" s="10"/>
      <c r="R379" s="9" t="s">
        <v>6</v>
      </c>
      <c r="S379" s="10"/>
      <c r="T379" s="9" t="s">
        <v>7</v>
      </c>
      <c r="U379" s="10"/>
      <c r="V379" s="10"/>
      <c r="W379" s="10"/>
      <c r="X379" s="9" t="s">
        <v>8</v>
      </c>
      <c r="Y379" s="10"/>
      <c r="Z379" s="10"/>
      <c r="AA379" s="10"/>
      <c r="AB379" s="10"/>
      <c r="AC379" s="10"/>
    </row>
    <row r="380" spans="1:29" ht="9" customHeight="1">
      <c r="A380" s="11"/>
      <c r="B380" s="12"/>
      <c r="C380" s="12"/>
      <c r="D380" s="12"/>
      <c r="E380" s="12"/>
      <c r="F380" s="12"/>
      <c r="G380" s="12"/>
      <c r="H380" s="18" t="s">
        <v>41</v>
      </c>
      <c r="I380" s="12"/>
      <c r="J380" s="18" t="s">
        <v>42</v>
      </c>
      <c r="K380" s="12"/>
      <c r="L380" s="12"/>
      <c r="M380" s="12"/>
      <c r="N380" s="12"/>
      <c r="O380" s="12"/>
      <c r="P380" s="12"/>
      <c r="Q380" s="12"/>
      <c r="T380" s="14">
        <v>14</v>
      </c>
      <c r="U380" s="12"/>
      <c r="V380" s="12"/>
      <c r="W380" s="12"/>
      <c r="X380" s="14">
        <v>722.37</v>
      </c>
      <c r="Y380" s="12"/>
      <c r="Z380" s="12"/>
      <c r="AA380" s="12"/>
      <c r="AB380" s="12"/>
      <c r="AC380" s="12"/>
    </row>
    <row r="381" spans="1:29" ht="9" customHeight="1">
      <c r="A381" s="11"/>
      <c r="B381" s="12"/>
      <c r="C381" s="12"/>
      <c r="D381" s="12"/>
      <c r="E381" s="12"/>
      <c r="F381" s="12"/>
      <c r="G381" s="12"/>
      <c r="H381" s="18" t="s">
        <v>14</v>
      </c>
      <c r="I381" s="12"/>
      <c r="J381" s="18" t="s">
        <v>15</v>
      </c>
      <c r="K381" s="12"/>
      <c r="L381" s="12"/>
      <c r="M381" s="12"/>
      <c r="N381" s="12"/>
      <c r="O381" s="12"/>
      <c r="P381" s="12"/>
      <c r="Q381" s="12"/>
      <c r="T381" s="14">
        <v>108</v>
      </c>
      <c r="U381" s="12"/>
      <c r="V381" s="12"/>
      <c r="W381" s="12"/>
      <c r="X381" s="14">
        <v>5572.57</v>
      </c>
      <c r="Y381" s="12"/>
      <c r="Z381" s="12"/>
      <c r="AA381" s="12"/>
      <c r="AB381" s="12"/>
      <c r="AC381" s="12"/>
    </row>
    <row r="382" spans="1:29" ht="9" customHeight="1">
      <c r="A382" s="11"/>
      <c r="B382" s="12"/>
      <c r="C382" s="12"/>
      <c r="D382" s="12"/>
      <c r="E382" s="12"/>
      <c r="F382" s="12"/>
      <c r="G382" s="12"/>
      <c r="H382" s="18" t="s">
        <v>16</v>
      </c>
      <c r="I382" s="12"/>
      <c r="J382" s="18" t="s">
        <v>17</v>
      </c>
      <c r="K382" s="12"/>
      <c r="L382" s="12"/>
      <c r="M382" s="12"/>
      <c r="N382" s="12"/>
      <c r="O382" s="12"/>
      <c r="P382" s="12"/>
      <c r="Q382" s="12"/>
      <c r="R382" s="20" t="s">
        <v>16</v>
      </c>
      <c r="S382" s="12"/>
      <c r="T382" s="14">
        <v>192.5</v>
      </c>
      <c r="U382" s="12"/>
      <c r="V382" s="12"/>
      <c r="W382" s="12"/>
      <c r="X382" s="14">
        <v>14898.94</v>
      </c>
      <c r="Y382" s="12"/>
      <c r="Z382" s="12"/>
      <c r="AA382" s="12"/>
      <c r="AB382" s="12"/>
      <c r="AC382" s="12"/>
    </row>
    <row r="383" spans="1:29" ht="9" customHeight="1">
      <c r="A383" s="11"/>
      <c r="B383" s="12"/>
      <c r="C383" s="12"/>
      <c r="D383" s="12"/>
      <c r="E383" s="12"/>
      <c r="F383" s="12"/>
      <c r="G383" s="12"/>
      <c r="H383" s="18" t="s">
        <v>18</v>
      </c>
      <c r="I383" s="12"/>
      <c r="J383" s="18" t="s">
        <v>19</v>
      </c>
      <c r="K383" s="12"/>
      <c r="L383" s="12"/>
      <c r="M383" s="12"/>
      <c r="N383" s="12"/>
      <c r="O383" s="12"/>
      <c r="P383" s="12"/>
      <c r="Q383" s="12"/>
      <c r="T383" s="14">
        <v>24</v>
      </c>
      <c r="U383" s="12"/>
      <c r="V383" s="12"/>
      <c r="W383" s="12"/>
      <c r="X383" s="14">
        <v>1238.35</v>
      </c>
      <c r="Y383" s="12"/>
      <c r="Z383" s="12"/>
      <c r="AA383" s="12"/>
      <c r="AB383" s="12"/>
      <c r="AC383" s="12"/>
    </row>
    <row r="384" spans="1:29" ht="9" customHeight="1">
      <c r="A384" s="11"/>
      <c r="B384" s="12"/>
      <c r="C384" s="12"/>
      <c r="D384" s="12"/>
      <c r="E384" s="12"/>
      <c r="F384" s="12"/>
      <c r="G384" s="12"/>
      <c r="H384" s="18" t="s">
        <v>20</v>
      </c>
      <c r="I384" s="12"/>
      <c r="J384" s="18" t="s">
        <v>21</v>
      </c>
      <c r="K384" s="12"/>
      <c r="L384" s="12"/>
      <c r="M384" s="12"/>
      <c r="N384" s="12"/>
      <c r="O384" s="12"/>
      <c r="P384" s="12"/>
      <c r="Q384" s="12"/>
      <c r="R384" s="20" t="s">
        <v>22</v>
      </c>
      <c r="S384" s="12"/>
      <c r="T384" s="14">
        <v>1908</v>
      </c>
      <c r="U384" s="12"/>
      <c r="V384" s="12"/>
      <c r="W384" s="12"/>
      <c r="X384" s="14">
        <v>98449</v>
      </c>
      <c r="Y384" s="12"/>
      <c r="Z384" s="12"/>
      <c r="AA384" s="12"/>
      <c r="AB384" s="12"/>
      <c r="AC384" s="12"/>
    </row>
    <row r="385" spans="1:29" ht="9" customHeight="1">
      <c r="A385" s="11"/>
      <c r="B385" s="12"/>
      <c r="C385" s="12"/>
      <c r="D385" s="12"/>
      <c r="E385" s="12"/>
      <c r="F385" s="12"/>
      <c r="G385" s="12"/>
      <c r="H385" s="18" t="s">
        <v>28</v>
      </c>
      <c r="I385" s="12"/>
      <c r="J385" s="18" t="s">
        <v>28</v>
      </c>
      <c r="K385" s="12"/>
      <c r="L385" s="12"/>
      <c r="M385" s="12"/>
      <c r="N385" s="12"/>
      <c r="O385" s="12"/>
      <c r="P385" s="12"/>
      <c r="Q385" s="12"/>
      <c r="T385" s="14">
        <v>8</v>
      </c>
      <c r="U385" s="12"/>
      <c r="V385" s="12"/>
      <c r="W385" s="12"/>
      <c r="X385" s="14">
        <v>412.78</v>
      </c>
      <c r="Y385" s="12"/>
      <c r="Z385" s="12"/>
      <c r="AA385" s="12"/>
      <c r="AB385" s="12"/>
      <c r="AC385" s="12"/>
    </row>
    <row r="386" spans="1:29" ht="9" customHeight="1">
      <c r="A386" s="11"/>
      <c r="B386" s="12"/>
      <c r="C386" s="12"/>
      <c r="D386" s="12"/>
      <c r="E386" s="12"/>
      <c r="F386" s="12"/>
      <c r="G386" s="12"/>
      <c r="H386" s="18" t="s">
        <v>43</v>
      </c>
      <c r="I386" s="12"/>
      <c r="J386" s="18" t="s">
        <v>44</v>
      </c>
      <c r="K386" s="12"/>
      <c r="L386" s="12"/>
      <c r="M386" s="12"/>
      <c r="N386" s="12"/>
      <c r="O386" s="12"/>
      <c r="P386" s="12"/>
      <c r="Q386" s="12"/>
      <c r="T386" s="14">
        <v>16</v>
      </c>
      <c r="U386" s="12"/>
      <c r="V386" s="12"/>
      <c r="W386" s="12"/>
      <c r="X386" s="14">
        <v>825.57</v>
      </c>
      <c r="Y386" s="12"/>
      <c r="Z386" s="12"/>
      <c r="AA386" s="12"/>
      <c r="AB386" s="12"/>
      <c r="AC386" s="12"/>
    </row>
    <row r="387" spans="1:29" ht="9" customHeight="1">
      <c r="A387" s="11"/>
      <c r="B387" s="12"/>
      <c r="C387" s="12"/>
      <c r="D387" s="12"/>
      <c r="E387" s="12"/>
      <c r="F387" s="12"/>
      <c r="G387" s="12"/>
      <c r="H387" s="18" t="s">
        <v>23</v>
      </c>
      <c r="I387" s="12"/>
      <c r="J387" s="18" t="s">
        <v>24</v>
      </c>
      <c r="K387" s="12"/>
      <c r="L387" s="12"/>
      <c r="M387" s="12"/>
      <c r="N387" s="12"/>
      <c r="O387" s="12"/>
      <c r="P387" s="12"/>
      <c r="Q387" s="12"/>
      <c r="T387" s="14">
        <v>112</v>
      </c>
      <c r="U387" s="12"/>
      <c r="V387" s="12"/>
      <c r="W387" s="12"/>
      <c r="X387" s="14">
        <v>5778.97</v>
      </c>
      <c r="Y387" s="12"/>
      <c r="Z387" s="12"/>
      <c r="AA387" s="12"/>
      <c r="AB387" s="12"/>
      <c r="AC387" s="12"/>
    </row>
    <row r="388" spans="1:29" ht="9" customHeight="1">
      <c r="A388" s="13"/>
      <c r="B388" s="12"/>
      <c r="C388" s="12"/>
      <c r="D388" s="12"/>
      <c r="E388" s="12"/>
      <c r="F388" s="12"/>
      <c r="G388" s="12"/>
      <c r="H388" s="21" t="s">
        <v>25</v>
      </c>
      <c r="I388" s="22"/>
      <c r="J388" s="21"/>
      <c r="K388" s="22"/>
      <c r="L388" s="22"/>
      <c r="M388" s="22"/>
      <c r="N388" s="22"/>
      <c r="O388" s="22"/>
      <c r="P388" s="22"/>
      <c r="Q388" s="22"/>
      <c r="R388" s="21"/>
      <c r="S388" s="22"/>
      <c r="T388" s="23">
        <f>SUM(T380:W387)</f>
        <v>2382.5</v>
      </c>
      <c r="U388" s="22"/>
      <c r="V388" s="22"/>
      <c r="W388" s="22"/>
      <c r="X388" s="23">
        <f>SUM(X380:AC387)</f>
        <v>127898.55</v>
      </c>
      <c r="Y388" s="22"/>
      <c r="Z388" s="22"/>
      <c r="AA388" s="22"/>
      <c r="AB388" s="22"/>
      <c r="AC388" s="22"/>
    </row>
    <row r="389" ht="9" customHeight="1"/>
    <row r="390" spans="1:29" ht="12.75">
      <c r="A390" s="11"/>
      <c r="B390" s="12"/>
      <c r="C390" s="11"/>
      <c r="D390" s="12"/>
      <c r="E390" s="12"/>
      <c r="F390" s="12"/>
      <c r="G390" s="12"/>
      <c r="H390" s="12"/>
      <c r="I390" s="11"/>
      <c r="J390" s="12"/>
      <c r="K390" s="12"/>
      <c r="L390" s="12"/>
      <c r="M390" s="13"/>
      <c r="N390" s="12"/>
      <c r="O390" s="12"/>
      <c r="P390" s="12"/>
      <c r="Q390" s="12"/>
      <c r="R390" s="12"/>
      <c r="S390" s="11"/>
      <c r="T390" s="12"/>
      <c r="U390" s="12"/>
      <c r="V390" s="12"/>
      <c r="W390" s="11"/>
      <c r="X390" s="12"/>
      <c r="Y390" s="12"/>
      <c r="Z390" s="12"/>
      <c r="AA390" s="1"/>
      <c r="AB390" s="1"/>
      <c r="AC390" s="1"/>
    </row>
    <row r="391" spans="1:29" ht="12.75">
      <c r="A391" s="15"/>
      <c r="B391" s="12"/>
      <c r="C391" s="16" t="s">
        <v>102</v>
      </c>
      <c r="D391" s="12"/>
      <c r="E391" s="12"/>
      <c r="F391" s="12"/>
      <c r="G391" s="12"/>
      <c r="H391" s="12"/>
      <c r="I391" s="12"/>
      <c r="J391" s="12"/>
      <c r="K391" s="12"/>
      <c r="L391" s="12"/>
      <c r="M391" s="17" t="s">
        <v>103</v>
      </c>
      <c r="N391" s="12"/>
      <c r="O391" s="12"/>
      <c r="P391" s="12"/>
      <c r="Q391" s="12"/>
      <c r="R391" s="12"/>
      <c r="S391" s="17"/>
      <c r="T391" s="12"/>
      <c r="U391" s="12"/>
      <c r="V391" s="12"/>
      <c r="W391" s="15"/>
      <c r="X391" s="12"/>
      <c r="Y391" s="12"/>
      <c r="Z391" s="12"/>
      <c r="AA391" s="2"/>
      <c r="AB391" s="2"/>
      <c r="AC391" s="2"/>
    </row>
    <row r="392" spans="1:29" ht="9" customHeight="1">
      <c r="A392" s="18"/>
      <c r="B392" s="12"/>
      <c r="C392" s="12"/>
      <c r="D392" s="12"/>
      <c r="E392" s="12"/>
      <c r="F392" s="12"/>
      <c r="G392" s="12"/>
      <c r="H392" s="19" t="s">
        <v>4</v>
      </c>
      <c r="I392" s="10"/>
      <c r="J392" s="19" t="s">
        <v>5</v>
      </c>
      <c r="K392" s="10"/>
      <c r="L392" s="10"/>
      <c r="M392" s="10"/>
      <c r="N392" s="10"/>
      <c r="O392" s="10"/>
      <c r="P392" s="10"/>
      <c r="Q392" s="10"/>
      <c r="R392" s="9" t="s">
        <v>6</v>
      </c>
      <c r="S392" s="10"/>
      <c r="T392" s="9" t="s">
        <v>7</v>
      </c>
      <c r="U392" s="10"/>
      <c r="V392" s="10"/>
      <c r="W392" s="10"/>
      <c r="X392" s="9" t="s">
        <v>8</v>
      </c>
      <c r="Y392" s="10"/>
      <c r="Z392" s="10"/>
      <c r="AA392" s="10"/>
      <c r="AB392" s="10"/>
      <c r="AC392" s="10"/>
    </row>
    <row r="393" spans="1:29" ht="9" customHeight="1">
      <c r="A393" s="11"/>
      <c r="B393" s="12"/>
      <c r="C393" s="12"/>
      <c r="D393" s="12"/>
      <c r="E393" s="12"/>
      <c r="F393" s="12"/>
      <c r="G393" s="12"/>
      <c r="H393" s="18" t="s">
        <v>41</v>
      </c>
      <c r="I393" s="12"/>
      <c r="J393" s="18" t="s">
        <v>42</v>
      </c>
      <c r="K393" s="12"/>
      <c r="L393" s="12"/>
      <c r="M393" s="12"/>
      <c r="N393" s="12"/>
      <c r="O393" s="12"/>
      <c r="P393" s="12"/>
      <c r="Q393" s="12"/>
      <c r="T393" s="14">
        <v>5</v>
      </c>
      <c r="U393" s="12"/>
      <c r="V393" s="12"/>
      <c r="W393" s="12"/>
      <c r="X393" s="14">
        <v>263.48</v>
      </c>
      <c r="Y393" s="12"/>
      <c r="Z393" s="12"/>
      <c r="AA393" s="12"/>
      <c r="AB393" s="12"/>
      <c r="AC393" s="12"/>
    </row>
    <row r="394" spans="1:29" ht="9" customHeight="1">
      <c r="A394" s="11"/>
      <c r="B394" s="12"/>
      <c r="C394" s="12"/>
      <c r="D394" s="12"/>
      <c r="E394" s="12"/>
      <c r="F394" s="12"/>
      <c r="G394" s="12"/>
      <c r="H394" s="18" t="s">
        <v>12</v>
      </c>
      <c r="I394" s="12"/>
      <c r="J394" s="18" t="s">
        <v>13</v>
      </c>
      <c r="K394" s="12"/>
      <c r="L394" s="12"/>
      <c r="M394" s="12"/>
      <c r="N394" s="12"/>
      <c r="O394" s="12"/>
      <c r="P394" s="12"/>
      <c r="Q394" s="12"/>
      <c r="T394" s="14">
        <v>8</v>
      </c>
      <c r="U394" s="12"/>
      <c r="V394" s="12"/>
      <c r="W394" s="12"/>
      <c r="X394" s="14">
        <v>421.58</v>
      </c>
      <c r="Y394" s="12"/>
      <c r="Z394" s="12"/>
      <c r="AA394" s="12"/>
      <c r="AB394" s="12"/>
      <c r="AC394" s="12"/>
    </row>
    <row r="395" spans="1:29" ht="9" customHeight="1">
      <c r="A395" s="11"/>
      <c r="B395" s="12"/>
      <c r="C395" s="12"/>
      <c r="D395" s="12"/>
      <c r="E395" s="12"/>
      <c r="F395" s="12"/>
      <c r="G395" s="12"/>
      <c r="H395" s="18" t="s">
        <v>14</v>
      </c>
      <c r="I395" s="12"/>
      <c r="J395" s="18" t="s">
        <v>15</v>
      </c>
      <c r="K395" s="12"/>
      <c r="L395" s="12"/>
      <c r="M395" s="12"/>
      <c r="N395" s="12"/>
      <c r="O395" s="12"/>
      <c r="P395" s="12"/>
      <c r="Q395" s="12"/>
      <c r="T395" s="14">
        <v>60</v>
      </c>
      <c r="U395" s="12"/>
      <c r="V395" s="12"/>
      <c r="W395" s="12"/>
      <c r="X395" s="14">
        <v>3161.83</v>
      </c>
      <c r="Y395" s="12"/>
      <c r="Z395" s="12"/>
      <c r="AA395" s="12"/>
      <c r="AB395" s="12"/>
      <c r="AC395" s="12"/>
    </row>
    <row r="396" spans="1:29" ht="9" customHeight="1">
      <c r="A396" s="11"/>
      <c r="B396" s="12"/>
      <c r="C396" s="12"/>
      <c r="D396" s="12"/>
      <c r="E396" s="12"/>
      <c r="F396" s="12"/>
      <c r="G396" s="12"/>
      <c r="H396" s="18" t="s">
        <v>16</v>
      </c>
      <c r="I396" s="12"/>
      <c r="J396" s="18" t="s">
        <v>17</v>
      </c>
      <c r="K396" s="12"/>
      <c r="L396" s="12"/>
      <c r="M396" s="12"/>
      <c r="N396" s="12"/>
      <c r="O396" s="12"/>
      <c r="P396" s="12"/>
      <c r="Q396" s="12"/>
      <c r="R396" s="20" t="s">
        <v>16</v>
      </c>
      <c r="S396" s="12"/>
      <c r="T396" s="14">
        <v>169</v>
      </c>
      <c r="U396" s="12"/>
      <c r="V396" s="12"/>
      <c r="W396" s="12"/>
      <c r="X396" s="14">
        <v>13358.69</v>
      </c>
      <c r="Y396" s="12"/>
      <c r="Z396" s="12"/>
      <c r="AA396" s="12"/>
      <c r="AB396" s="12"/>
      <c r="AC396" s="12"/>
    </row>
    <row r="397" spans="1:29" ht="9" customHeight="1">
      <c r="A397" s="11"/>
      <c r="B397" s="12"/>
      <c r="C397" s="12"/>
      <c r="D397" s="12"/>
      <c r="E397" s="12"/>
      <c r="F397" s="12"/>
      <c r="G397" s="12"/>
      <c r="H397" s="18" t="s">
        <v>18</v>
      </c>
      <c r="I397" s="12"/>
      <c r="J397" s="18" t="s">
        <v>19</v>
      </c>
      <c r="K397" s="12"/>
      <c r="L397" s="12"/>
      <c r="M397" s="12"/>
      <c r="N397" s="12"/>
      <c r="O397" s="12"/>
      <c r="P397" s="12"/>
      <c r="Q397" s="12"/>
      <c r="T397" s="14">
        <v>24</v>
      </c>
      <c r="U397" s="12"/>
      <c r="V397" s="12"/>
      <c r="W397" s="12"/>
      <c r="X397" s="14">
        <v>1264.74</v>
      </c>
      <c r="Y397" s="12"/>
      <c r="Z397" s="12"/>
      <c r="AA397" s="12"/>
      <c r="AB397" s="12"/>
      <c r="AC397" s="12"/>
    </row>
    <row r="398" spans="1:29" ht="9" customHeight="1">
      <c r="A398" s="11"/>
      <c r="B398" s="12"/>
      <c r="C398" s="12"/>
      <c r="D398" s="12"/>
      <c r="E398" s="12"/>
      <c r="F398" s="12"/>
      <c r="G398" s="12"/>
      <c r="H398" s="18" t="s">
        <v>20</v>
      </c>
      <c r="I398" s="12"/>
      <c r="J398" s="18" t="s">
        <v>21</v>
      </c>
      <c r="K398" s="12"/>
      <c r="L398" s="12"/>
      <c r="M398" s="12"/>
      <c r="N398" s="12"/>
      <c r="O398" s="12"/>
      <c r="P398" s="12"/>
      <c r="Q398" s="12"/>
      <c r="R398" s="20" t="s">
        <v>22</v>
      </c>
      <c r="S398" s="12"/>
      <c r="T398" s="14">
        <v>1869</v>
      </c>
      <c r="U398" s="12"/>
      <c r="V398" s="12"/>
      <c r="W398" s="12"/>
      <c r="X398" s="14">
        <v>98490.67</v>
      </c>
      <c r="Y398" s="12"/>
      <c r="Z398" s="12"/>
      <c r="AA398" s="12"/>
      <c r="AB398" s="12"/>
      <c r="AC398" s="12"/>
    </row>
    <row r="399" spans="1:29" ht="9" customHeight="1">
      <c r="A399" s="11"/>
      <c r="B399" s="12"/>
      <c r="C399" s="12"/>
      <c r="D399" s="12"/>
      <c r="E399" s="12"/>
      <c r="F399" s="12"/>
      <c r="G399" s="12"/>
      <c r="H399" s="18" t="s">
        <v>28</v>
      </c>
      <c r="I399" s="12"/>
      <c r="J399" s="18" t="s">
        <v>28</v>
      </c>
      <c r="K399" s="12"/>
      <c r="L399" s="12"/>
      <c r="M399" s="12"/>
      <c r="N399" s="12"/>
      <c r="O399" s="12"/>
      <c r="P399" s="12"/>
      <c r="Q399" s="12"/>
      <c r="T399" s="14">
        <v>8</v>
      </c>
      <c r="U399" s="12"/>
      <c r="V399" s="12"/>
      <c r="W399" s="12"/>
      <c r="X399" s="14">
        <v>421.58</v>
      </c>
      <c r="Y399" s="12"/>
      <c r="Z399" s="12"/>
      <c r="AA399" s="12"/>
      <c r="AB399" s="12"/>
      <c r="AC399" s="12"/>
    </row>
    <row r="400" spans="1:29" ht="9" customHeight="1">
      <c r="A400" s="11"/>
      <c r="B400" s="12"/>
      <c r="C400" s="12"/>
      <c r="D400" s="12"/>
      <c r="E400" s="12"/>
      <c r="F400" s="12"/>
      <c r="G400" s="12"/>
      <c r="H400" s="18" t="s">
        <v>23</v>
      </c>
      <c r="I400" s="12"/>
      <c r="J400" s="18" t="s">
        <v>24</v>
      </c>
      <c r="K400" s="12"/>
      <c r="L400" s="12"/>
      <c r="M400" s="12"/>
      <c r="N400" s="12"/>
      <c r="O400" s="12"/>
      <c r="P400" s="12"/>
      <c r="Q400" s="12"/>
      <c r="T400" s="14">
        <v>208</v>
      </c>
      <c r="U400" s="12"/>
      <c r="V400" s="12"/>
      <c r="W400" s="12"/>
      <c r="X400" s="14">
        <v>10960.99</v>
      </c>
      <c r="Y400" s="12"/>
      <c r="Z400" s="12"/>
      <c r="AA400" s="12"/>
      <c r="AB400" s="12"/>
      <c r="AC400" s="12"/>
    </row>
    <row r="401" spans="1:29" ht="9" customHeight="1">
      <c r="A401" s="13"/>
      <c r="B401" s="12"/>
      <c r="C401" s="12"/>
      <c r="D401" s="12"/>
      <c r="E401" s="12"/>
      <c r="F401" s="12"/>
      <c r="G401" s="12"/>
      <c r="H401" s="21" t="s">
        <v>25</v>
      </c>
      <c r="I401" s="22"/>
      <c r="J401" s="21"/>
      <c r="K401" s="22"/>
      <c r="L401" s="22"/>
      <c r="M401" s="22"/>
      <c r="N401" s="22"/>
      <c r="O401" s="22"/>
      <c r="P401" s="22"/>
      <c r="Q401" s="22"/>
      <c r="R401" s="21"/>
      <c r="S401" s="22"/>
      <c r="T401" s="23">
        <f>SUM(T393:W400)</f>
        <v>2351</v>
      </c>
      <c r="U401" s="22"/>
      <c r="V401" s="22"/>
      <c r="W401" s="22"/>
      <c r="X401" s="23">
        <f>SUM(X393:AC400)</f>
        <v>128343.56000000001</v>
      </c>
      <c r="Y401" s="22"/>
      <c r="Z401" s="22"/>
      <c r="AA401" s="22"/>
      <c r="AB401" s="22"/>
      <c r="AC401" s="22"/>
    </row>
    <row r="402" ht="9" customHeight="1"/>
    <row r="403" spans="2:14" ht="9" customHeight="1">
      <c r="B403" s="13" t="s">
        <v>104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</row>
    <row r="404" ht="409.5" customHeight="1" hidden="1"/>
    <row r="405" spans="1:29" ht="12.75">
      <c r="A405" s="18"/>
      <c r="B405" s="12"/>
      <c r="C405" s="12"/>
      <c r="D405" s="12"/>
      <c r="E405" s="4" t="s">
        <v>4</v>
      </c>
      <c r="G405" s="19" t="s">
        <v>5</v>
      </c>
      <c r="H405" s="10"/>
      <c r="I405" s="10"/>
      <c r="J405" s="10"/>
      <c r="L405" s="9" t="s">
        <v>36</v>
      </c>
      <c r="M405" s="10"/>
      <c r="N405" s="10"/>
      <c r="O405" s="10"/>
      <c r="P405" s="9" t="s">
        <v>6</v>
      </c>
      <c r="Q405" s="10"/>
      <c r="R405" s="10"/>
      <c r="S405" s="10"/>
      <c r="T405" s="10"/>
      <c r="U405" s="9" t="s">
        <v>7</v>
      </c>
      <c r="V405" s="10"/>
      <c r="W405" s="10"/>
      <c r="X405" s="10"/>
      <c r="Y405" s="9" t="s">
        <v>8</v>
      </c>
      <c r="Z405" s="10"/>
      <c r="AA405" s="10"/>
      <c r="AB405" s="10"/>
      <c r="AC405" s="10"/>
    </row>
    <row r="406" spans="1:29" ht="12.75">
      <c r="A406" s="18"/>
      <c r="B406" s="12"/>
      <c r="C406" s="12"/>
      <c r="D406" s="12"/>
      <c r="E406" s="3" t="s">
        <v>41</v>
      </c>
      <c r="G406" s="18" t="s">
        <v>42</v>
      </c>
      <c r="H406" s="12"/>
      <c r="I406" s="12"/>
      <c r="J406" s="12"/>
      <c r="L406" s="20">
        <v>2</v>
      </c>
      <c r="M406" s="12"/>
      <c r="N406" s="12"/>
      <c r="O406" s="12"/>
      <c r="U406" s="14">
        <v>19</v>
      </c>
      <c r="V406" s="12"/>
      <c r="W406" s="12"/>
      <c r="X406" s="12"/>
      <c r="Y406" s="14">
        <f>X380+X393</f>
        <v>985.85</v>
      </c>
      <c r="Z406" s="12"/>
      <c r="AA406" s="12"/>
      <c r="AB406" s="12"/>
      <c r="AC406" s="12"/>
    </row>
    <row r="407" spans="1:29" ht="12.75">
      <c r="A407" s="18"/>
      <c r="B407" s="12"/>
      <c r="C407" s="12"/>
      <c r="D407" s="12"/>
      <c r="E407" s="3" t="s">
        <v>12</v>
      </c>
      <c r="G407" s="18" t="s">
        <v>13</v>
      </c>
      <c r="H407" s="12"/>
      <c r="I407" s="12"/>
      <c r="J407" s="12"/>
      <c r="L407" s="20">
        <v>2</v>
      </c>
      <c r="M407" s="12"/>
      <c r="N407" s="12"/>
      <c r="O407" s="12"/>
      <c r="U407" s="14">
        <v>48</v>
      </c>
      <c r="V407" s="12"/>
      <c r="W407" s="12"/>
      <c r="X407" s="12"/>
      <c r="Y407" s="14">
        <f>X367+X394</f>
        <v>2485.5</v>
      </c>
      <c r="Z407" s="12"/>
      <c r="AA407" s="12"/>
      <c r="AB407" s="12"/>
      <c r="AC407" s="12"/>
    </row>
    <row r="408" spans="1:29" ht="12.75">
      <c r="A408" s="18"/>
      <c r="B408" s="12"/>
      <c r="C408" s="12"/>
      <c r="D408" s="12"/>
      <c r="E408" s="3" t="s">
        <v>14</v>
      </c>
      <c r="G408" s="18" t="s">
        <v>15</v>
      </c>
      <c r="H408" s="12"/>
      <c r="I408" s="12"/>
      <c r="J408" s="12"/>
      <c r="L408" s="20">
        <v>3</v>
      </c>
      <c r="M408" s="12"/>
      <c r="N408" s="12"/>
      <c r="O408" s="12"/>
      <c r="U408" s="14">
        <v>268</v>
      </c>
      <c r="V408" s="12"/>
      <c r="W408" s="12"/>
      <c r="X408" s="12"/>
      <c r="Y408" s="14">
        <f>X368+X381+X395</f>
        <v>13894.19</v>
      </c>
      <c r="Z408" s="12"/>
      <c r="AA408" s="12"/>
      <c r="AB408" s="12"/>
      <c r="AC408" s="12"/>
    </row>
    <row r="409" spans="1:29" ht="12.75">
      <c r="A409" s="18"/>
      <c r="B409" s="12"/>
      <c r="C409" s="12"/>
      <c r="D409" s="12"/>
      <c r="E409" s="3" t="s">
        <v>16</v>
      </c>
      <c r="G409" s="18" t="s">
        <v>17</v>
      </c>
      <c r="H409" s="12"/>
      <c r="I409" s="12"/>
      <c r="J409" s="12"/>
      <c r="L409" s="20">
        <v>3</v>
      </c>
      <c r="M409" s="12"/>
      <c r="N409" s="12"/>
      <c r="O409" s="12"/>
      <c r="P409" s="20" t="s">
        <v>16</v>
      </c>
      <c r="Q409" s="12"/>
      <c r="R409" s="12"/>
      <c r="S409" s="12"/>
      <c r="T409" s="12"/>
      <c r="U409" s="14">
        <v>432</v>
      </c>
      <c r="V409" s="12"/>
      <c r="W409" s="12"/>
      <c r="X409" s="12"/>
      <c r="Y409" s="14">
        <f>X369+X382+X396</f>
        <v>33714.12</v>
      </c>
      <c r="Z409" s="12"/>
      <c r="AA409" s="12"/>
      <c r="AB409" s="12"/>
      <c r="AC409" s="12"/>
    </row>
    <row r="410" spans="1:29" ht="12.75">
      <c r="A410" s="18"/>
      <c r="B410" s="12"/>
      <c r="C410" s="12"/>
      <c r="D410" s="12"/>
      <c r="E410" s="3" t="s">
        <v>18</v>
      </c>
      <c r="G410" s="18" t="s">
        <v>19</v>
      </c>
      <c r="H410" s="12"/>
      <c r="I410" s="12"/>
      <c r="J410" s="12"/>
      <c r="L410" s="20">
        <v>3</v>
      </c>
      <c r="M410" s="12"/>
      <c r="N410" s="12"/>
      <c r="O410" s="12"/>
      <c r="U410" s="14">
        <v>68</v>
      </c>
      <c r="V410" s="12"/>
      <c r="W410" s="12"/>
      <c r="X410" s="12"/>
      <c r="Y410" s="14">
        <f>X370+X383+X397</f>
        <v>3535.04</v>
      </c>
      <c r="Z410" s="12"/>
      <c r="AA410" s="12"/>
      <c r="AB410" s="12"/>
      <c r="AC410" s="12"/>
    </row>
    <row r="411" spans="1:29" ht="12.75">
      <c r="A411" s="18"/>
      <c r="B411" s="12"/>
      <c r="C411" s="12"/>
      <c r="D411" s="12"/>
      <c r="E411" s="3" t="s">
        <v>20</v>
      </c>
      <c r="G411" s="18" t="s">
        <v>21</v>
      </c>
      <c r="H411" s="12"/>
      <c r="I411" s="12"/>
      <c r="J411" s="12"/>
      <c r="L411" s="20">
        <v>3</v>
      </c>
      <c r="M411" s="12"/>
      <c r="N411" s="12"/>
      <c r="O411" s="12"/>
      <c r="P411" s="20" t="s">
        <v>22</v>
      </c>
      <c r="Q411" s="12"/>
      <c r="R411" s="12"/>
      <c r="S411" s="12"/>
      <c r="T411" s="12"/>
      <c r="U411" s="14">
        <v>5533</v>
      </c>
      <c r="V411" s="12"/>
      <c r="W411" s="12"/>
      <c r="X411" s="12"/>
      <c r="Y411" s="14">
        <f>X371+X384+X398</f>
        <v>287545.79</v>
      </c>
      <c r="Z411" s="12"/>
      <c r="AA411" s="12"/>
      <c r="AB411" s="12"/>
      <c r="AC411" s="12"/>
    </row>
    <row r="412" spans="1:29" ht="12.75">
      <c r="A412" s="18"/>
      <c r="B412" s="12"/>
      <c r="C412" s="12"/>
      <c r="D412" s="12"/>
      <c r="E412" s="3" t="s">
        <v>28</v>
      </c>
      <c r="G412" s="18" t="s">
        <v>28</v>
      </c>
      <c r="H412" s="12"/>
      <c r="I412" s="12"/>
      <c r="J412" s="12"/>
      <c r="L412" s="20">
        <v>3</v>
      </c>
      <c r="M412" s="12"/>
      <c r="N412" s="12"/>
      <c r="O412" s="12"/>
      <c r="U412" s="14">
        <v>68</v>
      </c>
      <c r="V412" s="12"/>
      <c r="W412" s="12"/>
      <c r="X412" s="12"/>
      <c r="Y412" s="14">
        <f>X372+X385+X399</f>
        <v>3517.4300000000003</v>
      </c>
      <c r="Z412" s="12"/>
      <c r="AA412" s="12"/>
      <c r="AB412" s="12"/>
      <c r="AC412" s="12"/>
    </row>
    <row r="413" spans="1:29" ht="12.75">
      <c r="A413" s="18"/>
      <c r="B413" s="12"/>
      <c r="C413" s="12"/>
      <c r="D413" s="12"/>
      <c r="E413" s="3" t="s">
        <v>43</v>
      </c>
      <c r="G413" s="18" t="s">
        <v>44</v>
      </c>
      <c r="H413" s="12"/>
      <c r="I413" s="12"/>
      <c r="J413" s="12"/>
      <c r="L413" s="20">
        <v>2</v>
      </c>
      <c r="M413" s="12"/>
      <c r="N413" s="12"/>
      <c r="O413" s="12"/>
      <c r="U413" s="14">
        <v>64</v>
      </c>
      <c r="V413" s="12"/>
      <c r="W413" s="12"/>
      <c r="X413" s="12"/>
      <c r="Y413" s="14">
        <f>X373+X386</f>
        <v>3302.26</v>
      </c>
      <c r="Z413" s="12"/>
      <c r="AA413" s="12"/>
      <c r="AB413" s="12"/>
      <c r="AC413" s="12"/>
    </row>
    <row r="414" spans="1:29" ht="12.75">
      <c r="A414" s="18"/>
      <c r="B414" s="12"/>
      <c r="C414" s="12"/>
      <c r="D414" s="12"/>
      <c r="E414" s="3" t="s">
        <v>23</v>
      </c>
      <c r="G414" s="18" t="s">
        <v>24</v>
      </c>
      <c r="H414" s="12"/>
      <c r="I414" s="12"/>
      <c r="J414" s="12"/>
      <c r="L414" s="20">
        <v>3</v>
      </c>
      <c r="M414" s="12"/>
      <c r="N414" s="12"/>
      <c r="O414" s="12"/>
      <c r="U414" s="14">
        <v>488</v>
      </c>
      <c r="V414" s="12"/>
      <c r="W414" s="12"/>
      <c r="X414" s="12"/>
      <c r="Y414" s="14">
        <f>X374+X387+X400</f>
        <v>25408.4</v>
      </c>
      <c r="Z414" s="12"/>
      <c r="AA414" s="12"/>
      <c r="AB414" s="12"/>
      <c r="AC414" s="12"/>
    </row>
    <row r="415" spans="1:32" ht="12.75">
      <c r="A415" s="13"/>
      <c r="B415" s="12"/>
      <c r="C415" s="12"/>
      <c r="D415" s="12"/>
      <c r="E415" s="5" t="s">
        <v>25</v>
      </c>
      <c r="G415" s="21"/>
      <c r="H415" s="22"/>
      <c r="I415" s="22"/>
      <c r="J415" s="22"/>
      <c r="L415" s="21"/>
      <c r="M415" s="22"/>
      <c r="N415" s="22"/>
      <c r="O415" s="22"/>
      <c r="P415" s="21"/>
      <c r="Q415" s="22"/>
      <c r="R415" s="22"/>
      <c r="S415" s="22"/>
      <c r="T415" s="22"/>
      <c r="U415" s="23">
        <f>SUM(U406:X414)</f>
        <v>6988</v>
      </c>
      <c r="V415" s="22"/>
      <c r="W415" s="22"/>
      <c r="X415" s="22"/>
      <c r="Y415" s="23">
        <f>SUM(Y406:AC414)</f>
        <v>374388.58</v>
      </c>
      <c r="Z415" s="22"/>
      <c r="AA415" s="22"/>
      <c r="AB415" s="22"/>
      <c r="AC415" s="22"/>
      <c r="AF415" s="8"/>
    </row>
    <row r="416" spans="1:29" ht="12.75">
      <c r="A416" s="11" t="s">
        <v>105</v>
      </c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</row>
    <row r="417" spans="1:29" ht="12.75">
      <c r="A417" s="11"/>
      <c r="B417" s="12"/>
      <c r="C417" s="11"/>
      <c r="D417" s="12"/>
      <c r="E417" s="12"/>
      <c r="F417" s="12"/>
      <c r="G417" s="12"/>
      <c r="H417" s="12"/>
      <c r="I417" s="11"/>
      <c r="J417" s="12"/>
      <c r="K417" s="12"/>
      <c r="L417" s="12"/>
      <c r="M417" s="13"/>
      <c r="N417" s="12"/>
      <c r="O417" s="12"/>
      <c r="P417" s="12"/>
      <c r="Q417" s="12"/>
      <c r="R417" s="12"/>
      <c r="S417" s="11"/>
      <c r="T417" s="12"/>
      <c r="U417" s="12"/>
      <c r="V417" s="12"/>
      <c r="W417" s="11"/>
      <c r="X417" s="12"/>
      <c r="Y417" s="12"/>
      <c r="Z417" s="12"/>
      <c r="AA417" s="1"/>
      <c r="AB417" s="1"/>
      <c r="AC417" s="1"/>
    </row>
    <row r="418" spans="1:29" ht="12.75">
      <c r="A418" s="15"/>
      <c r="B418" s="12"/>
      <c r="C418" s="16" t="s">
        <v>106</v>
      </c>
      <c r="D418" s="12"/>
      <c r="E418" s="12"/>
      <c r="F418" s="12"/>
      <c r="G418" s="12"/>
      <c r="H418" s="12"/>
      <c r="I418" s="12"/>
      <c r="J418" s="12"/>
      <c r="K418" s="12"/>
      <c r="L418" s="12"/>
      <c r="M418" s="17" t="s">
        <v>107</v>
      </c>
      <c r="N418" s="12"/>
      <c r="O418" s="12"/>
      <c r="P418" s="12"/>
      <c r="Q418" s="12"/>
      <c r="R418" s="12"/>
      <c r="S418" s="17"/>
      <c r="T418" s="12"/>
      <c r="U418" s="12"/>
      <c r="V418" s="12"/>
      <c r="W418" s="15"/>
      <c r="X418" s="12"/>
      <c r="Y418" s="12"/>
      <c r="Z418" s="12"/>
      <c r="AA418" s="2"/>
      <c r="AB418" s="2"/>
      <c r="AC418" s="2"/>
    </row>
    <row r="419" spans="1:29" ht="9" customHeight="1">
      <c r="A419" s="18"/>
      <c r="B419" s="12"/>
      <c r="C419" s="12"/>
      <c r="D419" s="12"/>
      <c r="E419" s="12"/>
      <c r="F419" s="12"/>
      <c r="G419" s="12"/>
      <c r="H419" s="19" t="s">
        <v>4</v>
      </c>
      <c r="I419" s="10"/>
      <c r="J419" s="19" t="s">
        <v>5</v>
      </c>
      <c r="K419" s="10"/>
      <c r="L419" s="10"/>
      <c r="M419" s="10"/>
      <c r="N419" s="10"/>
      <c r="O419" s="10"/>
      <c r="P419" s="10"/>
      <c r="Q419" s="10"/>
      <c r="R419" s="9" t="s">
        <v>6</v>
      </c>
      <c r="S419" s="10"/>
      <c r="T419" s="9" t="s">
        <v>7</v>
      </c>
      <c r="U419" s="10"/>
      <c r="V419" s="10"/>
      <c r="W419" s="10"/>
      <c r="X419" s="9" t="s">
        <v>8</v>
      </c>
      <c r="Y419" s="10"/>
      <c r="Z419" s="10"/>
      <c r="AA419" s="10"/>
      <c r="AB419" s="10"/>
      <c r="AC419" s="10"/>
    </row>
    <row r="420" spans="1:29" ht="9" customHeight="1">
      <c r="A420" s="11"/>
      <c r="B420" s="12"/>
      <c r="C420" s="12"/>
      <c r="D420" s="12"/>
      <c r="E420" s="12"/>
      <c r="F420" s="12"/>
      <c r="G420" s="12"/>
      <c r="H420" s="18" t="s">
        <v>14</v>
      </c>
      <c r="I420" s="12"/>
      <c r="J420" s="18" t="s">
        <v>15</v>
      </c>
      <c r="K420" s="12"/>
      <c r="L420" s="12"/>
      <c r="M420" s="12"/>
      <c r="N420" s="12"/>
      <c r="O420" s="12"/>
      <c r="P420" s="12"/>
      <c r="Q420" s="12"/>
      <c r="T420" s="14">
        <v>84</v>
      </c>
      <c r="U420" s="12"/>
      <c r="V420" s="12"/>
      <c r="W420" s="12"/>
      <c r="X420" s="14">
        <v>3696.08</v>
      </c>
      <c r="Y420" s="12"/>
      <c r="Z420" s="12"/>
      <c r="AA420" s="12"/>
      <c r="AB420" s="12"/>
      <c r="AC420" s="12"/>
    </row>
    <row r="421" spans="1:29" ht="9" customHeight="1">
      <c r="A421" s="11"/>
      <c r="B421" s="12"/>
      <c r="C421" s="12"/>
      <c r="D421" s="12"/>
      <c r="E421" s="12"/>
      <c r="F421" s="12"/>
      <c r="G421" s="12"/>
      <c r="H421" s="18" t="s">
        <v>16</v>
      </c>
      <c r="I421" s="12"/>
      <c r="J421" s="18" t="s">
        <v>17</v>
      </c>
      <c r="K421" s="12"/>
      <c r="L421" s="12"/>
      <c r="M421" s="12"/>
      <c r="N421" s="12"/>
      <c r="O421" s="12"/>
      <c r="P421" s="12"/>
      <c r="Q421" s="12"/>
      <c r="R421" s="20" t="s">
        <v>16</v>
      </c>
      <c r="S421" s="12"/>
      <c r="T421" s="14">
        <v>169</v>
      </c>
      <c r="U421" s="12"/>
      <c r="V421" s="12"/>
      <c r="W421" s="12"/>
      <c r="X421" s="14">
        <v>11154.28</v>
      </c>
      <c r="Y421" s="12"/>
      <c r="Z421" s="12"/>
      <c r="AA421" s="12"/>
      <c r="AB421" s="12"/>
      <c r="AC421" s="12"/>
    </row>
    <row r="422" spans="1:29" ht="9" customHeight="1">
      <c r="A422" s="11"/>
      <c r="B422" s="12"/>
      <c r="C422" s="12"/>
      <c r="D422" s="12"/>
      <c r="E422" s="12"/>
      <c r="F422" s="12"/>
      <c r="G422" s="12"/>
      <c r="H422" s="18" t="s">
        <v>18</v>
      </c>
      <c r="I422" s="12"/>
      <c r="J422" s="18" t="s">
        <v>19</v>
      </c>
      <c r="K422" s="12"/>
      <c r="L422" s="12"/>
      <c r="M422" s="12"/>
      <c r="N422" s="12"/>
      <c r="O422" s="12"/>
      <c r="P422" s="12"/>
      <c r="Q422" s="12"/>
      <c r="T422" s="14">
        <v>24</v>
      </c>
      <c r="U422" s="12"/>
      <c r="V422" s="12"/>
      <c r="W422" s="12"/>
      <c r="X422" s="14">
        <v>1056.03</v>
      </c>
      <c r="Y422" s="12"/>
      <c r="Z422" s="12"/>
      <c r="AA422" s="12"/>
      <c r="AB422" s="12"/>
      <c r="AC422" s="12"/>
    </row>
    <row r="423" spans="1:29" ht="9" customHeight="1">
      <c r="A423" s="11"/>
      <c r="B423" s="12"/>
      <c r="C423" s="12"/>
      <c r="D423" s="12"/>
      <c r="E423" s="12"/>
      <c r="F423" s="12"/>
      <c r="G423" s="12"/>
      <c r="H423" s="18" t="s">
        <v>20</v>
      </c>
      <c r="I423" s="12"/>
      <c r="J423" s="18" t="s">
        <v>21</v>
      </c>
      <c r="K423" s="12"/>
      <c r="L423" s="12"/>
      <c r="M423" s="12"/>
      <c r="N423" s="12"/>
      <c r="O423" s="12"/>
      <c r="P423" s="12"/>
      <c r="Q423" s="12"/>
      <c r="R423" s="20" t="s">
        <v>22</v>
      </c>
      <c r="S423" s="12"/>
      <c r="T423" s="14">
        <v>1695.4</v>
      </c>
      <c r="U423" s="12"/>
      <c r="V423" s="12"/>
      <c r="W423" s="12"/>
      <c r="X423" s="14">
        <v>74599.27</v>
      </c>
      <c r="Y423" s="12"/>
      <c r="Z423" s="12"/>
      <c r="AA423" s="12"/>
      <c r="AB423" s="12"/>
      <c r="AC423" s="12"/>
    </row>
    <row r="424" spans="1:29" ht="9" customHeight="1">
      <c r="A424" s="11"/>
      <c r="B424" s="12"/>
      <c r="C424" s="12"/>
      <c r="D424" s="12"/>
      <c r="E424" s="12"/>
      <c r="F424" s="12"/>
      <c r="G424" s="12"/>
      <c r="H424" s="18" t="s">
        <v>28</v>
      </c>
      <c r="I424" s="12"/>
      <c r="J424" s="18" t="s">
        <v>28</v>
      </c>
      <c r="K424" s="12"/>
      <c r="L424" s="12"/>
      <c r="M424" s="12"/>
      <c r="N424" s="12"/>
      <c r="O424" s="12"/>
      <c r="P424" s="12"/>
      <c r="Q424" s="12"/>
      <c r="T424" s="14">
        <v>96</v>
      </c>
      <c r="U424" s="12"/>
      <c r="V424" s="12"/>
      <c r="W424" s="12"/>
      <c r="X424" s="14">
        <v>4224.11</v>
      </c>
      <c r="Y424" s="12"/>
      <c r="Z424" s="12"/>
      <c r="AA424" s="12"/>
      <c r="AB424" s="12"/>
      <c r="AC424" s="12"/>
    </row>
    <row r="425" spans="1:29" ht="9" customHeight="1">
      <c r="A425" s="11"/>
      <c r="B425" s="12"/>
      <c r="C425" s="12"/>
      <c r="D425" s="12"/>
      <c r="E425" s="12"/>
      <c r="F425" s="12"/>
      <c r="G425" s="12"/>
      <c r="H425" s="18" t="s">
        <v>43</v>
      </c>
      <c r="I425" s="12"/>
      <c r="J425" s="18" t="s">
        <v>44</v>
      </c>
      <c r="K425" s="12"/>
      <c r="L425" s="12"/>
      <c r="M425" s="12"/>
      <c r="N425" s="12"/>
      <c r="O425" s="12"/>
      <c r="P425" s="12"/>
      <c r="Q425" s="12"/>
      <c r="T425" s="14">
        <v>32</v>
      </c>
      <c r="U425" s="12"/>
      <c r="V425" s="12"/>
      <c r="W425" s="12"/>
      <c r="X425" s="14">
        <v>1408.04</v>
      </c>
      <c r="Y425" s="12"/>
      <c r="Z425" s="12"/>
      <c r="AA425" s="12"/>
      <c r="AB425" s="12"/>
      <c r="AC425" s="12"/>
    </row>
    <row r="426" spans="1:29" ht="9" customHeight="1">
      <c r="A426" s="11"/>
      <c r="B426" s="12"/>
      <c r="C426" s="12"/>
      <c r="D426" s="12"/>
      <c r="E426" s="12"/>
      <c r="F426" s="12"/>
      <c r="G426" s="12"/>
      <c r="H426" s="18" t="s">
        <v>23</v>
      </c>
      <c r="I426" s="12"/>
      <c r="J426" s="18" t="s">
        <v>24</v>
      </c>
      <c r="K426" s="12"/>
      <c r="L426" s="12"/>
      <c r="M426" s="12"/>
      <c r="N426" s="12"/>
      <c r="O426" s="12"/>
      <c r="P426" s="12"/>
      <c r="Q426" s="12"/>
      <c r="T426" s="14">
        <v>160</v>
      </c>
      <c r="U426" s="12"/>
      <c r="V426" s="12"/>
      <c r="W426" s="12"/>
      <c r="X426" s="14">
        <v>7040.17</v>
      </c>
      <c r="Y426" s="12"/>
      <c r="Z426" s="12"/>
      <c r="AA426" s="12"/>
      <c r="AB426" s="12"/>
      <c r="AC426" s="12"/>
    </row>
    <row r="427" spans="1:29" ht="9" customHeight="1">
      <c r="A427" s="13"/>
      <c r="B427" s="12"/>
      <c r="C427" s="12"/>
      <c r="D427" s="12"/>
      <c r="E427" s="12"/>
      <c r="F427" s="12"/>
      <c r="G427" s="12"/>
      <c r="H427" s="21" t="s">
        <v>25</v>
      </c>
      <c r="I427" s="22"/>
      <c r="J427" s="21"/>
      <c r="K427" s="22"/>
      <c r="L427" s="22"/>
      <c r="M427" s="22"/>
      <c r="N427" s="22"/>
      <c r="O427" s="22"/>
      <c r="P427" s="22"/>
      <c r="Q427" s="22"/>
      <c r="R427" s="21"/>
      <c r="S427" s="22"/>
      <c r="T427" s="23">
        <f>SUM(T420:W426)</f>
        <v>2260.4</v>
      </c>
      <c r="U427" s="22"/>
      <c r="V427" s="22"/>
      <c r="W427" s="22"/>
      <c r="X427" s="23">
        <f>SUM(X420:AC426)</f>
        <v>103177.98</v>
      </c>
      <c r="Y427" s="22"/>
      <c r="Z427" s="22"/>
      <c r="AA427" s="22"/>
      <c r="AB427" s="22"/>
      <c r="AC427" s="22"/>
    </row>
    <row r="428" ht="9" customHeight="1"/>
    <row r="429" spans="1:29" ht="12.75">
      <c r="A429" s="11"/>
      <c r="B429" s="12"/>
      <c r="C429" s="11"/>
      <c r="D429" s="12"/>
      <c r="E429" s="12"/>
      <c r="F429" s="12"/>
      <c r="G429" s="12"/>
      <c r="H429" s="12"/>
      <c r="I429" s="11"/>
      <c r="J429" s="12"/>
      <c r="K429" s="12"/>
      <c r="L429" s="12"/>
      <c r="M429" s="13"/>
      <c r="N429" s="12"/>
      <c r="O429" s="12"/>
      <c r="P429" s="12"/>
      <c r="Q429" s="12"/>
      <c r="R429" s="12"/>
      <c r="S429" s="11"/>
      <c r="T429" s="12"/>
      <c r="U429" s="12"/>
      <c r="V429" s="12"/>
      <c r="W429" s="11"/>
      <c r="X429" s="12"/>
      <c r="Y429" s="12"/>
      <c r="Z429" s="12"/>
      <c r="AA429" s="1"/>
      <c r="AB429" s="1"/>
      <c r="AC429" s="1"/>
    </row>
    <row r="430" spans="1:29" ht="12.75">
      <c r="A430" s="15"/>
      <c r="B430" s="12"/>
      <c r="C430" s="16" t="s">
        <v>108</v>
      </c>
      <c r="D430" s="12"/>
      <c r="E430" s="12"/>
      <c r="F430" s="12"/>
      <c r="G430" s="12"/>
      <c r="H430" s="12"/>
      <c r="I430" s="12"/>
      <c r="J430" s="12"/>
      <c r="K430" s="12"/>
      <c r="L430" s="12"/>
      <c r="M430" s="17" t="s">
        <v>109</v>
      </c>
      <c r="N430" s="12"/>
      <c r="O430" s="12"/>
      <c r="P430" s="12"/>
      <c r="Q430" s="12"/>
      <c r="R430" s="12"/>
      <c r="S430" s="17"/>
      <c r="T430" s="12"/>
      <c r="U430" s="12"/>
      <c r="V430" s="12"/>
      <c r="W430" s="15"/>
      <c r="X430" s="12"/>
      <c r="Y430" s="12"/>
      <c r="Z430" s="12"/>
      <c r="AA430" s="2"/>
      <c r="AB430" s="2"/>
      <c r="AC430" s="2"/>
    </row>
    <row r="431" spans="1:29" ht="9" customHeight="1">
      <c r="A431" s="18"/>
      <c r="B431" s="12"/>
      <c r="C431" s="12"/>
      <c r="D431" s="12"/>
      <c r="E431" s="12"/>
      <c r="F431" s="12"/>
      <c r="G431" s="12"/>
      <c r="H431" s="19" t="s">
        <v>4</v>
      </c>
      <c r="I431" s="10"/>
      <c r="J431" s="19" t="s">
        <v>5</v>
      </c>
      <c r="K431" s="10"/>
      <c r="L431" s="10"/>
      <c r="M431" s="10"/>
      <c r="N431" s="10"/>
      <c r="O431" s="10"/>
      <c r="P431" s="10"/>
      <c r="Q431" s="10"/>
      <c r="R431" s="9" t="s">
        <v>6</v>
      </c>
      <c r="S431" s="10"/>
      <c r="T431" s="9" t="s">
        <v>7</v>
      </c>
      <c r="U431" s="10"/>
      <c r="V431" s="10"/>
      <c r="W431" s="10"/>
      <c r="X431" s="9" t="s">
        <v>8</v>
      </c>
      <c r="Y431" s="10"/>
      <c r="Z431" s="10"/>
      <c r="AA431" s="10"/>
      <c r="AB431" s="10"/>
      <c r="AC431" s="10"/>
    </row>
    <row r="432" spans="1:29" ht="9" customHeight="1">
      <c r="A432" s="11"/>
      <c r="B432" s="12"/>
      <c r="C432" s="12"/>
      <c r="D432" s="12"/>
      <c r="E432" s="12"/>
      <c r="F432" s="12"/>
      <c r="G432" s="12"/>
      <c r="H432" s="18" t="s">
        <v>41</v>
      </c>
      <c r="I432" s="12"/>
      <c r="J432" s="18" t="s">
        <v>42</v>
      </c>
      <c r="K432" s="12"/>
      <c r="L432" s="12"/>
      <c r="M432" s="12"/>
      <c r="N432" s="12"/>
      <c r="O432" s="12"/>
      <c r="P432" s="12"/>
      <c r="Q432" s="12"/>
      <c r="T432" s="14">
        <v>58</v>
      </c>
      <c r="U432" s="12"/>
      <c r="V432" s="12"/>
      <c r="W432" s="12"/>
      <c r="X432" s="14">
        <v>1930.88</v>
      </c>
      <c r="Y432" s="12"/>
      <c r="Z432" s="12"/>
      <c r="AA432" s="12"/>
      <c r="AB432" s="12"/>
      <c r="AC432" s="12"/>
    </row>
    <row r="433" spans="1:29" ht="9" customHeight="1">
      <c r="A433" s="11"/>
      <c r="B433" s="12"/>
      <c r="C433" s="12"/>
      <c r="D433" s="12"/>
      <c r="E433" s="12"/>
      <c r="F433" s="12"/>
      <c r="G433" s="12"/>
      <c r="H433" s="18" t="s">
        <v>14</v>
      </c>
      <c r="I433" s="12"/>
      <c r="J433" s="18" t="s">
        <v>15</v>
      </c>
      <c r="K433" s="12"/>
      <c r="L433" s="12"/>
      <c r="M433" s="12"/>
      <c r="N433" s="12"/>
      <c r="O433" s="12"/>
      <c r="P433" s="12"/>
      <c r="Q433" s="12"/>
      <c r="T433" s="14">
        <v>44</v>
      </c>
      <c r="U433" s="12"/>
      <c r="V433" s="12"/>
      <c r="W433" s="12"/>
      <c r="X433" s="14">
        <v>1468.1</v>
      </c>
      <c r="Y433" s="12"/>
      <c r="Z433" s="12"/>
      <c r="AA433" s="12"/>
      <c r="AB433" s="12"/>
      <c r="AC433" s="12"/>
    </row>
    <row r="434" spans="1:29" ht="9" customHeight="1">
      <c r="A434" s="11"/>
      <c r="B434" s="12"/>
      <c r="C434" s="12"/>
      <c r="D434" s="12"/>
      <c r="E434" s="12"/>
      <c r="F434" s="12"/>
      <c r="G434" s="12"/>
      <c r="H434" s="18" t="s">
        <v>16</v>
      </c>
      <c r="I434" s="12"/>
      <c r="J434" s="18" t="s">
        <v>17</v>
      </c>
      <c r="K434" s="12"/>
      <c r="L434" s="12"/>
      <c r="M434" s="12"/>
      <c r="N434" s="12"/>
      <c r="O434" s="12"/>
      <c r="P434" s="12"/>
      <c r="Q434" s="12"/>
      <c r="R434" s="20" t="s">
        <v>16</v>
      </c>
      <c r="S434" s="12"/>
      <c r="T434" s="14">
        <v>172</v>
      </c>
      <c r="U434" s="12"/>
      <c r="V434" s="12"/>
      <c r="W434" s="12"/>
      <c r="X434" s="14">
        <v>8597.99</v>
      </c>
      <c r="Y434" s="12"/>
      <c r="Z434" s="12"/>
      <c r="AA434" s="12"/>
      <c r="AB434" s="12"/>
      <c r="AC434" s="12"/>
    </row>
    <row r="435" spans="1:29" ht="9" customHeight="1">
      <c r="A435" s="11"/>
      <c r="B435" s="12"/>
      <c r="C435" s="12"/>
      <c r="D435" s="12"/>
      <c r="E435" s="12"/>
      <c r="F435" s="12"/>
      <c r="G435" s="12"/>
      <c r="H435" s="18" t="s">
        <v>18</v>
      </c>
      <c r="I435" s="12"/>
      <c r="J435" s="18" t="s">
        <v>19</v>
      </c>
      <c r="K435" s="12"/>
      <c r="L435" s="12"/>
      <c r="M435" s="12"/>
      <c r="N435" s="12"/>
      <c r="O435" s="12"/>
      <c r="P435" s="12"/>
      <c r="Q435" s="12"/>
      <c r="T435" s="14">
        <v>8</v>
      </c>
      <c r="U435" s="12"/>
      <c r="V435" s="12"/>
      <c r="W435" s="12"/>
      <c r="X435" s="14">
        <v>268.09</v>
      </c>
      <c r="Y435" s="12"/>
      <c r="Z435" s="12"/>
      <c r="AA435" s="12"/>
      <c r="AB435" s="12"/>
      <c r="AC435" s="12"/>
    </row>
    <row r="436" spans="1:29" ht="9" customHeight="1">
      <c r="A436" s="11"/>
      <c r="B436" s="12"/>
      <c r="C436" s="12"/>
      <c r="D436" s="12"/>
      <c r="E436" s="12"/>
      <c r="F436" s="12"/>
      <c r="G436" s="12"/>
      <c r="H436" s="18" t="s">
        <v>20</v>
      </c>
      <c r="I436" s="12"/>
      <c r="J436" s="18" t="s">
        <v>21</v>
      </c>
      <c r="K436" s="12"/>
      <c r="L436" s="12"/>
      <c r="M436" s="12"/>
      <c r="N436" s="12"/>
      <c r="O436" s="12"/>
      <c r="P436" s="12"/>
      <c r="Q436" s="12"/>
      <c r="R436" s="20" t="s">
        <v>22</v>
      </c>
      <c r="S436" s="12"/>
      <c r="T436" s="14">
        <v>1896</v>
      </c>
      <c r="U436" s="12"/>
      <c r="V436" s="12"/>
      <c r="W436" s="12"/>
      <c r="X436" s="14">
        <v>63128.26</v>
      </c>
      <c r="Y436" s="12"/>
      <c r="Z436" s="12"/>
      <c r="AA436" s="12"/>
      <c r="AB436" s="12"/>
      <c r="AC436" s="12"/>
    </row>
    <row r="437" spans="1:29" ht="9" customHeight="1">
      <c r="A437" s="11"/>
      <c r="B437" s="12"/>
      <c r="C437" s="12"/>
      <c r="D437" s="12"/>
      <c r="E437" s="12"/>
      <c r="F437" s="12"/>
      <c r="G437" s="12"/>
      <c r="H437" s="18" t="s">
        <v>28</v>
      </c>
      <c r="I437" s="12"/>
      <c r="J437" s="18" t="s">
        <v>28</v>
      </c>
      <c r="K437" s="12"/>
      <c r="L437" s="12"/>
      <c r="M437" s="12"/>
      <c r="N437" s="12"/>
      <c r="O437" s="12"/>
      <c r="P437" s="12"/>
      <c r="Q437" s="12"/>
      <c r="T437" s="14">
        <v>32</v>
      </c>
      <c r="U437" s="12"/>
      <c r="V437" s="12"/>
      <c r="W437" s="12"/>
      <c r="X437" s="14">
        <v>1072.36</v>
      </c>
      <c r="Y437" s="12"/>
      <c r="Z437" s="12"/>
      <c r="AA437" s="12"/>
      <c r="AB437" s="12"/>
      <c r="AC437" s="12"/>
    </row>
    <row r="438" spans="1:29" ht="9" customHeight="1">
      <c r="A438" s="11"/>
      <c r="B438" s="12"/>
      <c r="C438" s="12"/>
      <c r="D438" s="12"/>
      <c r="E438" s="12"/>
      <c r="F438" s="12"/>
      <c r="G438" s="12"/>
      <c r="H438" s="18" t="s">
        <v>43</v>
      </c>
      <c r="I438" s="12"/>
      <c r="J438" s="18" t="s">
        <v>44</v>
      </c>
      <c r="K438" s="12"/>
      <c r="L438" s="12"/>
      <c r="M438" s="12"/>
      <c r="N438" s="12"/>
      <c r="O438" s="12"/>
      <c r="P438" s="12"/>
      <c r="Q438" s="12"/>
      <c r="T438" s="14">
        <v>16</v>
      </c>
      <c r="U438" s="12"/>
      <c r="V438" s="12"/>
      <c r="W438" s="12"/>
      <c r="X438" s="14">
        <v>510.64</v>
      </c>
      <c r="Y438" s="12"/>
      <c r="Z438" s="12"/>
      <c r="AA438" s="12"/>
      <c r="AB438" s="12"/>
      <c r="AC438" s="12"/>
    </row>
    <row r="439" spans="1:29" ht="9" customHeight="1">
      <c r="A439" s="11"/>
      <c r="B439" s="12"/>
      <c r="C439" s="12"/>
      <c r="D439" s="12"/>
      <c r="E439" s="12"/>
      <c r="F439" s="12"/>
      <c r="G439" s="12"/>
      <c r="H439" s="18" t="s">
        <v>23</v>
      </c>
      <c r="I439" s="12"/>
      <c r="J439" s="18" t="s">
        <v>24</v>
      </c>
      <c r="K439" s="12"/>
      <c r="L439" s="12"/>
      <c r="M439" s="12"/>
      <c r="N439" s="12"/>
      <c r="O439" s="12"/>
      <c r="P439" s="12"/>
      <c r="Q439" s="12"/>
      <c r="T439" s="14">
        <v>72</v>
      </c>
      <c r="U439" s="12"/>
      <c r="V439" s="12"/>
      <c r="W439" s="12"/>
      <c r="X439" s="14">
        <v>2361.73</v>
      </c>
      <c r="Y439" s="12"/>
      <c r="Z439" s="12"/>
      <c r="AA439" s="12"/>
      <c r="AB439" s="12"/>
      <c r="AC439" s="12"/>
    </row>
    <row r="440" spans="1:29" ht="9" customHeight="1">
      <c r="A440" s="13"/>
      <c r="B440" s="12"/>
      <c r="C440" s="12"/>
      <c r="D440" s="12"/>
      <c r="E440" s="12"/>
      <c r="F440" s="12"/>
      <c r="G440" s="12"/>
      <c r="H440" s="21" t="s">
        <v>25</v>
      </c>
      <c r="I440" s="22"/>
      <c r="J440" s="21"/>
      <c r="K440" s="22"/>
      <c r="L440" s="22"/>
      <c r="M440" s="22"/>
      <c r="N440" s="22"/>
      <c r="O440" s="22"/>
      <c r="P440" s="22"/>
      <c r="Q440" s="22"/>
      <c r="R440" s="21"/>
      <c r="S440" s="22"/>
      <c r="T440" s="23">
        <f>SUM(T432:W439)</f>
        <v>2298</v>
      </c>
      <c r="U440" s="22"/>
      <c r="V440" s="22"/>
      <c r="W440" s="22"/>
      <c r="X440" s="23">
        <f>SUM(X432:AC439)</f>
        <v>79338.05</v>
      </c>
      <c r="Y440" s="22"/>
      <c r="Z440" s="22"/>
      <c r="AA440" s="22"/>
      <c r="AB440" s="22"/>
      <c r="AC440" s="22"/>
    </row>
    <row r="441" ht="9" customHeight="1"/>
    <row r="442" spans="1:29" ht="12.75">
      <c r="A442" s="11"/>
      <c r="B442" s="12"/>
      <c r="C442" s="11"/>
      <c r="D442" s="12"/>
      <c r="E442" s="12"/>
      <c r="F442" s="12"/>
      <c r="G442" s="12"/>
      <c r="H442" s="12"/>
      <c r="I442" s="11"/>
      <c r="J442" s="12"/>
      <c r="K442" s="12"/>
      <c r="L442" s="12"/>
      <c r="M442" s="13"/>
      <c r="N442" s="12"/>
      <c r="O442" s="12"/>
      <c r="P442" s="12"/>
      <c r="Q442" s="12"/>
      <c r="R442" s="12"/>
      <c r="S442" s="11"/>
      <c r="T442" s="12"/>
      <c r="U442" s="12"/>
      <c r="V442" s="12"/>
      <c r="W442" s="11"/>
      <c r="X442" s="12"/>
      <c r="Y442" s="12"/>
      <c r="Z442" s="12"/>
      <c r="AA442" s="1"/>
      <c r="AB442" s="1"/>
      <c r="AC442" s="1"/>
    </row>
    <row r="443" spans="1:29" ht="12.75">
      <c r="A443" s="15"/>
      <c r="B443" s="12"/>
      <c r="C443" s="16" t="s">
        <v>110</v>
      </c>
      <c r="D443" s="12"/>
      <c r="E443" s="12"/>
      <c r="F443" s="12"/>
      <c r="G443" s="12"/>
      <c r="H443" s="12"/>
      <c r="I443" s="12"/>
      <c r="J443" s="12"/>
      <c r="K443" s="12"/>
      <c r="L443" s="12"/>
      <c r="M443" s="17" t="s">
        <v>111</v>
      </c>
      <c r="N443" s="12"/>
      <c r="O443" s="12"/>
      <c r="P443" s="12"/>
      <c r="Q443" s="12"/>
      <c r="R443" s="12"/>
      <c r="S443" s="17"/>
      <c r="T443" s="12"/>
      <c r="U443" s="12"/>
      <c r="V443" s="12"/>
      <c r="W443" s="15"/>
      <c r="X443" s="12"/>
      <c r="Y443" s="12"/>
      <c r="Z443" s="12"/>
      <c r="AA443" s="2"/>
      <c r="AB443" s="2"/>
      <c r="AC443" s="2"/>
    </row>
    <row r="444" spans="1:29" ht="9" customHeight="1">
      <c r="A444" s="18"/>
      <c r="B444" s="12"/>
      <c r="C444" s="12"/>
      <c r="D444" s="12"/>
      <c r="E444" s="12"/>
      <c r="F444" s="12"/>
      <c r="G444" s="12"/>
      <c r="H444" s="19" t="s">
        <v>4</v>
      </c>
      <c r="I444" s="10"/>
      <c r="J444" s="19" t="s">
        <v>5</v>
      </c>
      <c r="K444" s="10"/>
      <c r="L444" s="10"/>
      <c r="M444" s="10"/>
      <c r="N444" s="10"/>
      <c r="O444" s="10"/>
      <c r="P444" s="10"/>
      <c r="Q444" s="10"/>
      <c r="R444" s="9" t="s">
        <v>6</v>
      </c>
      <c r="S444" s="10"/>
      <c r="T444" s="9" t="s">
        <v>7</v>
      </c>
      <c r="U444" s="10"/>
      <c r="V444" s="10"/>
      <c r="W444" s="10"/>
      <c r="X444" s="9" t="s">
        <v>8</v>
      </c>
      <c r="Y444" s="10"/>
      <c r="Z444" s="10"/>
      <c r="AA444" s="10"/>
      <c r="AB444" s="10"/>
      <c r="AC444" s="10"/>
    </row>
    <row r="445" spans="1:29" ht="9" customHeight="1">
      <c r="A445" s="11"/>
      <c r="B445" s="12"/>
      <c r="C445" s="12"/>
      <c r="D445" s="12"/>
      <c r="E445" s="12"/>
      <c r="F445" s="12"/>
      <c r="G445" s="12"/>
      <c r="H445" s="18" t="s">
        <v>14</v>
      </c>
      <c r="I445" s="12"/>
      <c r="J445" s="18" t="s">
        <v>15</v>
      </c>
      <c r="K445" s="12"/>
      <c r="L445" s="12"/>
      <c r="M445" s="12"/>
      <c r="N445" s="12"/>
      <c r="O445" s="12"/>
      <c r="P445" s="12"/>
      <c r="Q445" s="12"/>
      <c r="T445" s="14">
        <v>84</v>
      </c>
      <c r="U445" s="12"/>
      <c r="V445" s="12"/>
      <c r="W445" s="12"/>
      <c r="X445" s="14">
        <v>3696.08</v>
      </c>
      <c r="Y445" s="12"/>
      <c r="Z445" s="12"/>
      <c r="AA445" s="12"/>
      <c r="AB445" s="12"/>
      <c r="AC445" s="12"/>
    </row>
    <row r="446" spans="1:29" ht="9" customHeight="1">
      <c r="A446" s="11"/>
      <c r="B446" s="12"/>
      <c r="C446" s="12"/>
      <c r="D446" s="12"/>
      <c r="E446" s="12"/>
      <c r="F446" s="12"/>
      <c r="G446" s="12"/>
      <c r="H446" s="18" t="s">
        <v>112</v>
      </c>
      <c r="I446" s="12"/>
      <c r="J446" s="18" t="s">
        <v>112</v>
      </c>
      <c r="K446" s="12"/>
      <c r="L446" s="12"/>
      <c r="M446" s="12"/>
      <c r="N446" s="12"/>
      <c r="O446" s="12"/>
      <c r="P446" s="12"/>
      <c r="Q446" s="12"/>
      <c r="T446" s="14">
        <v>0</v>
      </c>
      <c r="U446" s="12"/>
      <c r="V446" s="12"/>
      <c r="W446" s="12"/>
      <c r="X446" s="14">
        <v>1400</v>
      </c>
      <c r="Y446" s="12"/>
      <c r="Z446" s="12"/>
      <c r="AA446" s="12"/>
      <c r="AB446" s="12"/>
      <c r="AC446" s="12"/>
    </row>
    <row r="447" spans="1:29" ht="9" customHeight="1">
      <c r="A447" s="11"/>
      <c r="B447" s="12"/>
      <c r="C447" s="12"/>
      <c r="D447" s="12"/>
      <c r="E447" s="12"/>
      <c r="F447" s="12"/>
      <c r="G447" s="12"/>
      <c r="H447" s="18" t="s">
        <v>16</v>
      </c>
      <c r="I447" s="12"/>
      <c r="J447" s="18" t="s">
        <v>17</v>
      </c>
      <c r="K447" s="12"/>
      <c r="L447" s="12"/>
      <c r="M447" s="12"/>
      <c r="N447" s="12"/>
      <c r="O447" s="12"/>
      <c r="P447" s="12"/>
      <c r="Q447" s="12"/>
      <c r="R447" s="20" t="s">
        <v>16</v>
      </c>
      <c r="S447" s="12"/>
      <c r="T447" s="14">
        <v>145</v>
      </c>
      <c r="U447" s="12"/>
      <c r="V447" s="12"/>
      <c r="W447" s="12"/>
      <c r="X447" s="14">
        <v>9570.24</v>
      </c>
      <c r="Y447" s="12"/>
      <c r="Z447" s="12"/>
      <c r="AA447" s="12"/>
      <c r="AB447" s="12"/>
      <c r="AC447" s="12"/>
    </row>
    <row r="448" spans="1:29" ht="9" customHeight="1">
      <c r="A448" s="11"/>
      <c r="B448" s="12"/>
      <c r="C448" s="12"/>
      <c r="D448" s="12"/>
      <c r="E448" s="12"/>
      <c r="F448" s="12"/>
      <c r="G448" s="12"/>
      <c r="H448" s="18" t="s">
        <v>18</v>
      </c>
      <c r="I448" s="12"/>
      <c r="J448" s="18" t="s">
        <v>19</v>
      </c>
      <c r="K448" s="12"/>
      <c r="L448" s="12"/>
      <c r="M448" s="12"/>
      <c r="N448" s="12"/>
      <c r="O448" s="12"/>
      <c r="P448" s="12"/>
      <c r="Q448" s="12"/>
      <c r="T448" s="14">
        <v>24</v>
      </c>
      <c r="U448" s="12"/>
      <c r="V448" s="12"/>
      <c r="W448" s="12"/>
      <c r="X448" s="14">
        <v>1056.03</v>
      </c>
      <c r="Y448" s="12"/>
      <c r="Z448" s="12"/>
      <c r="AA448" s="12"/>
      <c r="AB448" s="12"/>
      <c r="AC448" s="12"/>
    </row>
    <row r="449" spans="1:29" ht="9" customHeight="1">
      <c r="A449" s="11"/>
      <c r="B449" s="12"/>
      <c r="C449" s="12"/>
      <c r="D449" s="12"/>
      <c r="E449" s="12"/>
      <c r="F449" s="12"/>
      <c r="G449" s="12"/>
      <c r="H449" s="18" t="s">
        <v>20</v>
      </c>
      <c r="I449" s="12"/>
      <c r="J449" s="18" t="s">
        <v>21</v>
      </c>
      <c r="K449" s="12"/>
      <c r="L449" s="12"/>
      <c r="M449" s="12"/>
      <c r="N449" s="12"/>
      <c r="O449" s="12"/>
      <c r="P449" s="12"/>
      <c r="Q449" s="12"/>
      <c r="R449" s="20" t="s">
        <v>22</v>
      </c>
      <c r="S449" s="12"/>
      <c r="T449" s="14">
        <v>1796.7</v>
      </c>
      <c r="U449" s="12"/>
      <c r="V449" s="12"/>
      <c r="W449" s="12"/>
      <c r="X449" s="14">
        <v>79056.57</v>
      </c>
      <c r="Y449" s="12"/>
      <c r="Z449" s="12"/>
      <c r="AA449" s="12"/>
      <c r="AB449" s="12"/>
      <c r="AC449" s="12"/>
    </row>
    <row r="450" spans="1:29" ht="9" customHeight="1">
      <c r="A450" s="11"/>
      <c r="B450" s="12"/>
      <c r="C450" s="12"/>
      <c r="D450" s="12"/>
      <c r="E450" s="12"/>
      <c r="F450" s="12"/>
      <c r="G450" s="12"/>
      <c r="H450" s="18" t="s">
        <v>28</v>
      </c>
      <c r="I450" s="12"/>
      <c r="J450" s="18" t="s">
        <v>28</v>
      </c>
      <c r="K450" s="12"/>
      <c r="L450" s="12"/>
      <c r="M450" s="12"/>
      <c r="N450" s="12"/>
      <c r="O450" s="12"/>
      <c r="P450" s="12"/>
      <c r="Q450" s="12"/>
      <c r="T450" s="14">
        <v>48</v>
      </c>
      <c r="U450" s="12"/>
      <c r="V450" s="12"/>
      <c r="W450" s="12"/>
      <c r="X450" s="14">
        <v>2112.05</v>
      </c>
      <c r="Y450" s="12"/>
      <c r="Z450" s="12"/>
      <c r="AA450" s="12"/>
      <c r="AB450" s="12"/>
      <c r="AC450" s="12"/>
    </row>
    <row r="451" spans="1:29" ht="9" customHeight="1">
      <c r="A451" s="11"/>
      <c r="B451" s="12"/>
      <c r="C451" s="12"/>
      <c r="D451" s="12"/>
      <c r="E451" s="12"/>
      <c r="F451" s="12"/>
      <c r="G451" s="12"/>
      <c r="H451" s="18" t="s">
        <v>23</v>
      </c>
      <c r="I451" s="12"/>
      <c r="J451" s="18" t="s">
        <v>24</v>
      </c>
      <c r="K451" s="12"/>
      <c r="L451" s="12"/>
      <c r="M451" s="12"/>
      <c r="N451" s="12"/>
      <c r="O451" s="12"/>
      <c r="P451" s="12"/>
      <c r="Q451" s="12"/>
      <c r="T451" s="14">
        <v>160</v>
      </c>
      <c r="U451" s="12"/>
      <c r="V451" s="12"/>
      <c r="W451" s="12"/>
      <c r="X451" s="14">
        <v>7040.17</v>
      </c>
      <c r="Y451" s="12"/>
      <c r="Z451" s="12"/>
      <c r="AA451" s="12"/>
      <c r="AB451" s="12"/>
      <c r="AC451" s="12"/>
    </row>
    <row r="452" spans="1:29" ht="9" customHeight="1">
      <c r="A452" s="13"/>
      <c r="B452" s="12"/>
      <c r="C452" s="12"/>
      <c r="D452" s="12"/>
      <c r="E452" s="12"/>
      <c r="F452" s="12"/>
      <c r="G452" s="12"/>
      <c r="H452" s="21" t="s">
        <v>25</v>
      </c>
      <c r="I452" s="22"/>
      <c r="J452" s="21"/>
      <c r="K452" s="22"/>
      <c r="L452" s="22"/>
      <c r="M452" s="22"/>
      <c r="N452" s="22"/>
      <c r="O452" s="22"/>
      <c r="P452" s="22"/>
      <c r="Q452" s="22"/>
      <c r="R452" s="21"/>
      <c r="S452" s="22"/>
      <c r="T452" s="23">
        <f>SUM(T445:W451)</f>
        <v>2257.7</v>
      </c>
      <c r="U452" s="22"/>
      <c r="V452" s="22"/>
      <c r="W452" s="22"/>
      <c r="X452" s="23">
        <f>SUM(X445:AC451)</f>
        <v>103931.14000000001</v>
      </c>
      <c r="Y452" s="22"/>
      <c r="Z452" s="22"/>
      <c r="AA452" s="22"/>
      <c r="AB452" s="22"/>
      <c r="AC452" s="22"/>
    </row>
    <row r="453" ht="9" customHeight="1"/>
    <row r="454" spans="1:29" ht="12.75">
      <c r="A454" s="11"/>
      <c r="B454" s="12"/>
      <c r="C454" s="11"/>
      <c r="D454" s="12"/>
      <c r="E454" s="12"/>
      <c r="F454" s="12"/>
      <c r="G454" s="12"/>
      <c r="H454" s="12"/>
      <c r="I454" s="11"/>
      <c r="J454" s="12"/>
      <c r="K454" s="12"/>
      <c r="L454" s="12"/>
      <c r="M454" s="13"/>
      <c r="N454" s="12"/>
      <c r="O454" s="12"/>
      <c r="P454" s="12"/>
      <c r="Q454" s="12"/>
      <c r="R454" s="12"/>
      <c r="S454" s="11"/>
      <c r="T454" s="12"/>
      <c r="U454" s="12"/>
      <c r="V454" s="12"/>
      <c r="W454" s="11"/>
      <c r="X454" s="12"/>
      <c r="Y454" s="12"/>
      <c r="Z454" s="12"/>
      <c r="AA454" s="1"/>
      <c r="AB454" s="1"/>
      <c r="AC454" s="1"/>
    </row>
    <row r="455" spans="1:29" ht="12.75">
      <c r="A455" s="15"/>
      <c r="B455" s="12"/>
      <c r="C455" s="16" t="s">
        <v>113</v>
      </c>
      <c r="D455" s="12"/>
      <c r="E455" s="12"/>
      <c r="F455" s="12"/>
      <c r="G455" s="12"/>
      <c r="H455" s="12"/>
      <c r="I455" s="12"/>
      <c r="J455" s="12"/>
      <c r="K455" s="12"/>
      <c r="L455" s="12"/>
      <c r="M455" s="17" t="s">
        <v>114</v>
      </c>
      <c r="N455" s="12"/>
      <c r="O455" s="12"/>
      <c r="P455" s="12"/>
      <c r="Q455" s="12"/>
      <c r="R455" s="12"/>
      <c r="S455" s="17"/>
      <c r="T455" s="12"/>
      <c r="U455" s="12"/>
      <c r="V455" s="12"/>
      <c r="W455" s="15"/>
      <c r="X455" s="12"/>
      <c r="Y455" s="12"/>
      <c r="Z455" s="12"/>
      <c r="AA455" s="2"/>
      <c r="AB455" s="2"/>
      <c r="AC455" s="2"/>
    </row>
    <row r="456" spans="1:29" ht="9" customHeight="1">
      <c r="A456" s="18"/>
      <c r="B456" s="12"/>
      <c r="C456" s="12"/>
      <c r="D456" s="12"/>
      <c r="E456" s="12"/>
      <c r="F456" s="12"/>
      <c r="G456" s="12"/>
      <c r="H456" s="19" t="s">
        <v>4</v>
      </c>
      <c r="I456" s="10"/>
      <c r="J456" s="19" t="s">
        <v>5</v>
      </c>
      <c r="K456" s="10"/>
      <c r="L456" s="10"/>
      <c r="M456" s="10"/>
      <c r="N456" s="10"/>
      <c r="O456" s="10"/>
      <c r="P456" s="10"/>
      <c r="Q456" s="10"/>
      <c r="R456" s="9" t="s">
        <v>6</v>
      </c>
      <c r="S456" s="10"/>
      <c r="T456" s="9" t="s">
        <v>7</v>
      </c>
      <c r="U456" s="10"/>
      <c r="V456" s="10"/>
      <c r="W456" s="10"/>
      <c r="X456" s="9" t="s">
        <v>8</v>
      </c>
      <c r="Y456" s="10"/>
      <c r="Z456" s="10"/>
      <c r="AA456" s="10"/>
      <c r="AB456" s="10"/>
      <c r="AC456" s="10"/>
    </row>
    <row r="457" spans="1:29" ht="9" customHeight="1">
      <c r="A457" s="11"/>
      <c r="B457" s="12"/>
      <c r="C457" s="12"/>
      <c r="D457" s="12"/>
      <c r="E457" s="12"/>
      <c r="F457" s="12"/>
      <c r="G457" s="12"/>
      <c r="H457" s="18" t="s">
        <v>41</v>
      </c>
      <c r="I457" s="12"/>
      <c r="J457" s="18" t="s">
        <v>42</v>
      </c>
      <c r="K457" s="12"/>
      <c r="L457" s="12"/>
      <c r="M457" s="12"/>
      <c r="N457" s="12"/>
      <c r="O457" s="12"/>
      <c r="P457" s="12"/>
      <c r="Q457" s="12"/>
      <c r="T457" s="14">
        <v>12</v>
      </c>
      <c r="U457" s="12"/>
      <c r="V457" s="12"/>
      <c r="W457" s="12"/>
      <c r="X457" s="14">
        <v>528.01</v>
      </c>
      <c r="Y457" s="12"/>
      <c r="Z457" s="12"/>
      <c r="AA457" s="12"/>
      <c r="AB457" s="12"/>
      <c r="AC457" s="12"/>
    </row>
    <row r="458" spans="1:29" ht="9" customHeight="1">
      <c r="A458" s="11"/>
      <c r="B458" s="12"/>
      <c r="C458" s="12"/>
      <c r="D458" s="12"/>
      <c r="E458" s="12"/>
      <c r="F458" s="12"/>
      <c r="G458" s="12"/>
      <c r="H458" s="18" t="s">
        <v>14</v>
      </c>
      <c r="I458" s="12"/>
      <c r="J458" s="18" t="s">
        <v>15</v>
      </c>
      <c r="K458" s="12"/>
      <c r="L458" s="12"/>
      <c r="M458" s="12"/>
      <c r="N458" s="12"/>
      <c r="O458" s="12"/>
      <c r="P458" s="12"/>
      <c r="Q458" s="12"/>
      <c r="T458" s="14">
        <v>84</v>
      </c>
      <c r="U458" s="12"/>
      <c r="V458" s="12"/>
      <c r="W458" s="12"/>
      <c r="X458" s="14">
        <v>3696.08</v>
      </c>
      <c r="Y458" s="12"/>
      <c r="Z458" s="12"/>
      <c r="AA458" s="12"/>
      <c r="AB458" s="12"/>
      <c r="AC458" s="12"/>
    </row>
    <row r="459" spans="1:29" ht="9" customHeight="1">
      <c r="A459" s="11"/>
      <c r="B459" s="12"/>
      <c r="C459" s="12"/>
      <c r="D459" s="12"/>
      <c r="E459" s="12"/>
      <c r="F459" s="12"/>
      <c r="G459" s="12"/>
      <c r="H459" s="18" t="s">
        <v>16</v>
      </c>
      <c r="I459" s="12"/>
      <c r="J459" s="18" t="s">
        <v>17</v>
      </c>
      <c r="K459" s="12"/>
      <c r="L459" s="12"/>
      <c r="M459" s="12"/>
      <c r="N459" s="12"/>
      <c r="O459" s="12"/>
      <c r="P459" s="12"/>
      <c r="Q459" s="12"/>
      <c r="R459" s="20" t="s">
        <v>16</v>
      </c>
      <c r="S459" s="12"/>
      <c r="T459" s="14">
        <v>105</v>
      </c>
      <c r="U459" s="12"/>
      <c r="V459" s="12"/>
      <c r="W459" s="12"/>
      <c r="X459" s="14">
        <v>6930.17</v>
      </c>
      <c r="Y459" s="12"/>
      <c r="Z459" s="12"/>
      <c r="AA459" s="12"/>
      <c r="AB459" s="12"/>
      <c r="AC459" s="12"/>
    </row>
    <row r="460" spans="1:29" ht="9" customHeight="1">
      <c r="A460" s="11"/>
      <c r="B460" s="12"/>
      <c r="C460" s="12"/>
      <c r="D460" s="12"/>
      <c r="E460" s="12"/>
      <c r="F460" s="12"/>
      <c r="G460" s="12"/>
      <c r="H460" s="18" t="s">
        <v>18</v>
      </c>
      <c r="I460" s="12"/>
      <c r="J460" s="18" t="s">
        <v>19</v>
      </c>
      <c r="K460" s="12"/>
      <c r="L460" s="12"/>
      <c r="M460" s="12"/>
      <c r="N460" s="12"/>
      <c r="O460" s="12"/>
      <c r="P460" s="12"/>
      <c r="Q460" s="12"/>
      <c r="T460" s="14">
        <v>24</v>
      </c>
      <c r="U460" s="12"/>
      <c r="V460" s="12"/>
      <c r="W460" s="12"/>
      <c r="X460" s="14">
        <v>1056.03</v>
      </c>
      <c r="Y460" s="12"/>
      <c r="Z460" s="12"/>
      <c r="AA460" s="12"/>
      <c r="AB460" s="12"/>
      <c r="AC460" s="12"/>
    </row>
    <row r="461" spans="1:29" ht="9" customHeight="1">
      <c r="A461" s="11"/>
      <c r="B461" s="12"/>
      <c r="C461" s="12"/>
      <c r="D461" s="12"/>
      <c r="E461" s="12"/>
      <c r="F461" s="12"/>
      <c r="G461" s="12"/>
      <c r="H461" s="18" t="s">
        <v>20</v>
      </c>
      <c r="I461" s="12"/>
      <c r="J461" s="18" t="s">
        <v>21</v>
      </c>
      <c r="K461" s="12"/>
      <c r="L461" s="12"/>
      <c r="M461" s="12"/>
      <c r="N461" s="12"/>
      <c r="O461" s="12"/>
      <c r="P461" s="12"/>
      <c r="Q461" s="12"/>
      <c r="R461" s="20" t="s">
        <v>22</v>
      </c>
      <c r="S461" s="12"/>
      <c r="T461" s="14">
        <v>1834</v>
      </c>
      <c r="U461" s="12"/>
      <c r="V461" s="12"/>
      <c r="W461" s="12"/>
      <c r="X461" s="14">
        <v>80697.8</v>
      </c>
      <c r="Y461" s="12"/>
      <c r="Z461" s="12"/>
      <c r="AA461" s="12"/>
      <c r="AB461" s="12"/>
      <c r="AC461" s="12"/>
    </row>
    <row r="462" spans="1:29" ht="9" customHeight="1">
      <c r="A462" s="11"/>
      <c r="B462" s="12"/>
      <c r="C462" s="12"/>
      <c r="D462" s="12"/>
      <c r="E462" s="12"/>
      <c r="F462" s="12"/>
      <c r="G462" s="12"/>
      <c r="H462" s="18" t="s">
        <v>28</v>
      </c>
      <c r="I462" s="12"/>
      <c r="J462" s="18" t="s">
        <v>28</v>
      </c>
      <c r="K462" s="12"/>
      <c r="L462" s="12"/>
      <c r="M462" s="12"/>
      <c r="N462" s="12"/>
      <c r="O462" s="12"/>
      <c r="P462" s="12"/>
      <c r="Q462" s="12"/>
      <c r="T462" s="14">
        <v>28</v>
      </c>
      <c r="U462" s="12"/>
      <c r="V462" s="12"/>
      <c r="W462" s="12"/>
      <c r="X462" s="14">
        <v>1232.03</v>
      </c>
      <c r="Y462" s="12"/>
      <c r="Z462" s="12"/>
      <c r="AA462" s="12"/>
      <c r="AB462" s="12"/>
      <c r="AC462" s="12"/>
    </row>
    <row r="463" spans="1:29" ht="9" customHeight="1">
      <c r="A463" s="11"/>
      <c r="B463" s="12"/>
      <c r="C463" s="12"/>
      <c r="D463" s="12"/>
      <c r="E463" s="12"/>
      <c r="F463" s="12"/>
      <c r="G463" s="12"/>
      <c r="H463" s="18" t="s">
        <v>23</v>
      </c>
      <c r="I463" s="12"/>
      <c r="J463" s="18" t="s">
        <v>24</v>
      </c>
      <c r="K463" s="12"/>
      <c r="L463" s="12"/>
      <c r="M463" s="12"/>
      <c r="N463" s="12"/>
      <c r="O463" s="12"/>
      <c r="P463" s="12"/>
      <c r="Q463" s="12"/>
      <c r="T463" s="14">
        <v>160</v>
      </c>
      <c r="U463" s="12"/>
      <c r="V463" s="12"/>
      <c r="W463" s="12"/>
      <c r="X463" s="14">
        <v>7040.17</v>
      </c>
      <c r="Y463" s="12"/>
      <c r="Z463" s="12"/>
      <c r="AA463" s="12"/>
      <c r="AB463" s="12"/>
      <c r="AC463" s="12"/>
    </row>
    <row r="464" spans="1:29" ht="9" customHeight="1">
      <c r="A464" s="13"/>
      <c r="B464" s="12"/>
      <c r="C464" s="12"/>
      <c r="D464" s="12"/>
      <c r="E464" s="12"/>
      <c r="F464" s="12"/>
      <c r="G464" s="12"/>
      <c r="H464" s="21" t="s">
        <v>25</v>
      </c>
      <c r="I464" s="22"/>
      <c r="J464" s="21"/>
      <c r="K464" s="22"/>
      <c r="L464" s="22"/>
      <c r="M464" s="22"/>
      <c r="N464" s="22"/>
      <c r="O464" s="22"/>
      <c r="P464" s="22"/>
      <c r="Q464" s="22"/>
      <c r="R464" s="21"/>
      <c r="S464" s="22"/>
      <c r="T464" s="23">
        <f>SUM(T457:W463)</f>
        <v>2247</v>
      </c>
      <c r="U464" s="22"/>
      <c r="V464" s="22"/>
      <c r="W464" s="22"/>
      <c r="X464" s="23">
        <f>SUM(X457:AC463)</f>
        <v>101180.29</v>
      </c>
      <c r="Y464" s="22"/>
      <c r="Z464" s="22"/>
      <c r="AA464" s="22"/>
      <c r="AB464" s="22"/>
      <c r="AC464" s="22"/>
    </row>
    <row r="465" ht="9" customHeight="1"/>
    <row r="466" spans="1:29" ht="12.75">
      <c r="A466" s="11"/>
      <c r="B466" s="12"/>
      <c r="C466" s="11"/>
      <c r="D466" s="12"/>
      <c r="E466" s="12"/>
      <c r="F466" s="12"/>
      <c r="G466" s="12"/>
      <c r="H466" s="12"/>
      <c r="I466" s="11"/>
      <c r="J466" s="12"/>
      <c r="K466" s="12"/>
      <c r="L466" s="12"/>
      <c r="M466" s="13"/>
      <c r="N466" s="12"/>
      <c r="O466" s="12"/>
      <c r="P466" s="12"/>
      <c r="Q466" s="12"/>
      <c r="R466" s="12"/>
      <c r="S466" s="11"/>
      <c r="T466" s="12"/>
      <c r="U466" s="12"/>
      <c r="V466" s="12"/>
      <c r="W466" s="11"/>
      <c r="X466" s="12"/>
      <c r="Y466" s="12"/>
      <c r="Z466" s="12"/>
      <c r="AA466" s="1"/>
      <c r="AB466" s="1"/>
      <c r="AC466" s="1"/>
    </row>
    <row r="467" spans="1:29" ht="12.75">
      <c r="A467" s="15"/>
      <c r="B467" s="12"/>
      <c r="C467" s="16" t="s">
        <v>115</v>
      </c>
      <c r="D467" s="12"/>
      <c r="E467" s="12"/>
      <c r="F467" s="12"/>
      <c r="G467" s="12"/>
      <c r="H467" s="12"/>
      <c r="I467" s="12"/>
      <c r="J467" s="12"/>
      <c r="K467" s="12"/>
      <c r="L467" s="12"/>
      <c r="M467" s="17" t="s">
        <v>116</v>
      </c>
      <c r="N467" s="12"/>
      <c r="O467" s="12"/>
      <c r="P467" s="12"/>
      <c r="Q467" s="12"/>
      <c r="R467" s="12"/>
      <c r="S467" s="17"/>
      <c r="T467" s="12"/>
      <c r="U467" s="12"/>
      <c r="V467" s="12"/>
      <c r="W467" s="15"/>
      <c r="X467" s="12"/>
      <c r="Y467" s="12"/>
      <c r="Z467" s="12"/>
      <c r="AA467" s="2"/>
      <c r="AB467" s="2"/>
      <c r="AC467" s="2"/>
    </row>
    <row r="468" spans="1:29" ht="9" customHeight="1">
      <c r="A468" s="18"/>
      <c r="B468" s="12"/>
      <c r="C468" s="12"/>
      <c r="D468" s="12"/>
      <c r="E468" s="12"/>
      <c r="F468" s="12"/>
      <c r="G468" s="12"/>
      <c r="H468" s="19" t="s">
        <v>4</v>
      </c>
      <c r="I468" s="10"/>
      <c r="J468" s="19" t="s">
        <v>5</v>
      </c>
      <c r="K468" s="10"/>
      <c r="L468" s="10"/>
      <c r="M468" s="10"/>
      <c r="N468" s="10"/>
      <c r="O468" s="10"/>
      <c r="P468" s="10"/>
      <c r="Q468" s="10"/>
      <c r="R468" s="9" t="s">
        <v>6</v>
      </c>
      <c r="S468" s="10"/>
      <c r="T468" s="9" t="s">
        <v>7</v>
      </c>
      <c r="U468" s="10"/>
      <c r="V468" s="10"/>
      <c r="W468" s="10"/>
      <c r="X468" s="9" t="s">
        <v>8</v>
      </c>
      <c r="Y468" s="10"/>
      <c r="Z468" s="10"/>
      <c r="AA468" s="10"/>
      <c r="AB468" s="10"/>
      <c r="AC468" s="10"/>
    </row>
    <row r="469" spans="1:29" ht="9" customHeight="1">
      <c r="A469" s="11"/>
      <c r="B469" s="12"/>
      <c r="C469" s="12"/>
      <c r="D469" s="12"/>
      <c r="E469" s="12"/>
      <c r="F469" s="12"/>
      <c r="G469" s="12"/>
      <c r="H469" s="18" t="s">
        <v>12</v>
      </c>
      <c r="I469" s="12"/>
      <c r="J469" s="18" t="s">
        <v>13</v>
      </c>
      <c r="K469" s="12"/>
      <c r="L469" s="12"/>
      <c r="M469" s="12"/>
      <c r="N469" s="12"/>
      <c r="O469" s="12"/>
      <c r="P469" s="12"/>
      <c r="Q469" s="12"/>
      <c r="T469" s="14">
        <v>32</v>
      </c>
      <c r="U469" s="12"/>
      <c r="V469" s="12"/>
      <c r="W469" s="12"/>
      <c r="X469" s="14">
        <v>1408.03</v>
      </c>
      <c r="Y469" s="12"/>
      <c r="Z469" s="12"/>
      <c r="AA469" s="12"/>
      <c r="AB469" s="12"/>
      <c r="AC469" s="12"/>
    </row>
    <row r="470" spans="1:29" ht="9" customHeight="1">
      <c r="A470" s="11"/>
      <c r="B470" s="12"/>
      <c r="C470" s="12"/>
      <c r="D470" s="12"/>
      <c r="E470" s="12"/>
      <c r="F470" s="12"/>
      <c r="G470" s="12"/>
      <c r="H470" s="18" t="s">
        <v>14</v>
      </c>
      <c r="I470" s="12"/>
      <c r="J470" s="18" t="s">
        <v>15</v>
      </c>
      <c r="K470" s="12"/>
      <c r="L470" s="12"/>
      <c r="M470" s="12"/>
      <c r="N470" s="12"/>
      <c r="O470" s="12"/>
      <c r="P470" s="12"/>
      <c r="Q470" s="12"/>
      <c r="T470" s="14">
        <v>80</v>
      </c>
      <c r="U470" s="12"/>
      <c r="V470" s="12"/>
      <c r="W470" s="12"/>
      <c r="X470" s="14">
        <v>3520.08</v>
      </c>
      <c r="Y470" s="12"/>
      <c r="Z470" s="12"/>
      <c r="AA470" s="12"/>
      <c r="AB470" s="12"/>
      <c r="AC470" s="12"/>
    </row>
    <row r="471" spans="1:29" ht="9" customHeight="1">
      <c r="A471" s="11"/>
      <c r="B471" s="12"/>
      <c r="C471" s="12"/>
      <c r="D471" s="12"/>
      <c r="E471" s="12"/>
      <c r="F471" s="12"/>
      <c r="G471" s="12"/>
      <c r="H471" s="18" t="s">
        <v>112</v>
      </c>
      <c r="I471" s="12"/>
      <c r="J471" s="18" t="s">
        <v>112</v>
      </c>
      <c r="K471" s="12"/>
      <c r="L471" s="12"/>
      <c r="M471" s="12"/>
      <c r="N471" s="12"/>
      <c r="O471" s="12"/>
      <c r="P471" s="12"/>
      <c r="Q471" s="12"/>
      <c r="T471" s="14">
        <v>0</v>
      </c>
      <c r="U471" s="12"/>
      <c r="V471" s="12"/>
      <c r="W471" s="12"/>
      <c r="X471" s="14">
        <v>1400</v>
      </c>
      <c r="Y471" s="12"/>
      <c r="Z471" s="12"/>
      <c r="AA471" s="12"/>
      <c r="AB471" s="12"/>
      <c r="AC471" s="12"/>
    </row>
    <row r="472" spans="1:29" ht="9" customHeight="1">
      <c r="A472" s="11"/>
      <c r="B472" s="12"/>
      <c r="C472" s="12"/>
      <c r="D472" s="12"/>
      <c r="E472" s="12"/>
      <c r="F472" s="12"/>
      <c r="G472" s="12"/>
      <c r="H472" s="18" t="s">
        <v>16</v>
      </c>
      <c r="I472" s="12"/>
      <c r="J472" s="18" t="s">
        <v>17</v>
      </c>
      <c r="K472" s="12"/>
      <c r="L472" s="12"/>
      <c r="M472" s="12"/>
      <c r="N472" s="12"/>
      <c r="O472" s="12"/>
      <c r="P472" s="12"/>
      <c r="Q472" s="12"/>
      <c r="R472" s="20" t="s">
        <v>16</v>
      </c>
      <c r="S472" s="12"/>
      <c r="T472" s="14">
        <v>43.5</v>
      </c>
      <c r="U472" s="12"/>
      <c r="V472" s="12"/>
      <c r="W472" s="12"/>
      <c r="X472" s="14">
        <v>2871.06</v>
      </c>
      <c r="Y472" s="12"/>
      <c r="Z472" s="12"/>
      <c r="AA472" s="12"/>
      <c r="AB472" s="12"/>
      <c r="AC472" s="12"/>
    </row>
    <row r="473" spans="1:29" ht="9" customHeight="1">
      <c r="A473" s="11"/>
      <c r="B473" s="12"/>
      <c r="C473" s="12"/>
      <c r="D473" s="12"/>
      <c r="E473" s="12"/>
      <c r="F473" s="12"/>
      <c r="G473" s="12"/>
      <c r="H473" s="18" t="s">
        <v>18</v>
      </c>
      <c r="I473" s="12"/>
      <c r="J473" s="18" t="s">
        <v>19</v>
      </c>
      <c r="K473" s="12"/>
      <c r="L473" s="12"/>
      <c r="M473" s="12"/>
      <c r="N473" s="12"/>
      <c r="O473" s="12"/>
      <c r="P473" s="12"/>
      <c r="Q473" s="12"/>
      <c r="T473" s="14">
        <v>24</v>
      </c>
      <c r="U473" s="12"/>
      <c r="V473" s="12"/>
      <c r="W473" s="12"/>
      <c r="X473" s="14">
        <v>1056.03</v>
      </c>
      <c r="Y473" s="12"/>
      <c r="Z473" s="12"/>
      <c r="AA473" s="12"/>
      <c r="AB473" s="12"/>
      <c r="AC473" s="12"/>
    </row>
    <row r="474" spans="1:29" ht="9" customHeight="1">
      <c r="A474" s="11"/>
      <c r="B474" s="12"/>
      <c r="C474" s="12"/>
      <c r="D474" s="12"/>
      <c r="E474" s="12"/>
      <c r="F474" s="12"/>
      <c r="G474" s="12"/>
      <c r="H474" s="18" t="s">
        <v>20</v>
      </c>
      <c r="I474" s="12"/>
      <c r="J474" s="18" t="s">
        <v>21</v>
      </c>
      <c r="K474" s="12"/>
      <c r="L474" s="12"/>
      <c r="M474" s="12"/>
      <c r="N474" s="12"/>
      <c r="O474" s="12"/>
      <c r="P474" s="12"/>
      <c r="Q474" s="12"/>
      <c r="R474" s="20" t="s">
        <v>22</v>
      </c>
      <c r="S474" s="12"/>
      <c r="T474" s="14">
        <v>1780</v>
      </c>
      <c r="U474" s="12"/>
      <c r="V474" s="12"/>
      <c r="W474" s="12"/>
      <c r="X474" s="14">
        <v>78321.76</v>
      </c>
      <c r="Y474" s="12"/>
      <c r="Z474" s="12"/>
      <c r="AA474" s="12"/>
      <c r="AB474" s="12"/>
      <c r="AC474" s="12"/>
    </row>
    <row r="475" spans="1:29" ht="9" customHeight="1">
      <c r="A475" s="11"/>
      <c r="B475" s="12"/>
      <c r="C475" s="12"/>
      <c r="D475" s="12"/>
      <c r="E475" s="12"/>
      <c r="F475" s="12"/>
      <c r="G475" s="12"/>
      <c r="H475" s="18" t="s">
        <v>28</v>
      </c>
      <c r="I475" s="12"/>
      <c r="J475" s="18" t="s">
        <v>28</v>
      </c>
      <c r="K475" s="12"/>
      <c r="L475" s="12"/>
      <c r="M475" s="12"/>
      <c r="N475" s="12"/>
      <c r="O475" s="12"/>
      <c r="P475" s="12"/>
      <c r="Q475" s="12"/>
      <c r="T475" s="14">
        <v>64</v>
      </c>
      <c r="U475" s="12"/>
      <c r="V475" s="12"/>
      <c r="W475" s="12"/>
      <c r="X475" s="14">
        <v>2816.08</v>
      </c>
      <c r="Y475" s="12"/>
      <c r="Z475" s="12"/>
      <c r="AA475" s="12"/>
      <c r="AB475" s="12"/>
      <c r="AC475" s="12"/>
    </row>
    <row r="476" spans="1:29" ht="9" customHeight="1">
      <c r="A476" s="11"/>
      <c r="B476" s="12"/>
      <c r="C476" s="12"/>
      <c r="D476" s="12"/>
      <c r="E476" s="12"/>
      <c r="F476" s="12"/>
      <c r="G476" s="12"/>
      <c r="H476" s="18" t="s">
        <v>43</v>
      </c>
      <c r="I476" s="12"/>
      <c r="J476" s="18" t="s">
        <v>44</v>
      </c>
      <c r="K476" s="12"/>
      <c r="L476" s="12"/>
      <c r="M476" s="12"/>
      <c r="N476" s="12"/>
      <c r="O476" s="12"/>
      <c r="P476" s="12"/>
      <c r="Q476" s="12"/>
      <c r="T476" s="14">
        <v>24</v>
      </c>
      <c r="U476" s="12"/>
      <c r="V476" s="12"/>
      <c r="W476" s="12"/>
      <c r="X476" s="14">
        <v>1056.03</v>
      </c>
      <c r="Y476" s="12"/>
      <c r="Z476" s="12"/>
      <c r="AA476" s="12"/>
      <c r="AB476" s="12"/>
      <c r="AC476" s="12"/>
    </row>
    <row r="477" spans="1:29" ht="9" customHeight="1">
      <c r="A477" s="11"/>
      <c r="B477" s="12"/>
      <c r="C477" s="12"/>
      <c r="D477" s="12"/>
      <c r="E477" s="12"/>
      <c r="F477" s="12"/>
      <c r="G477" s="12"/>
      <c r="H477" s="18" t="s">
        <v>23</v>
      </c>
      <c r="I477" s="12"/>
      <c r="J477" s="18" t="s">
        <v>24</v>
      </c>
      <c r="K477" s="12"/>
      <c r="L477" s="12"/>
      <c r="M477" s="12"/>
      <c r="N477" s="12"/>
      <c r="O477" s="12"/>
      <c r="P477" s="12"/>
      <c r="Q477" s="12"/>
      <c r="T477" s="14">
        <v>160</v>
      </c>
      <c r="U477" s="12"/>
      <c r="V477" s="12"/>
      <c r="W477" s="12"/>
      <c r="X477" s="14">
        <v>7040.16</v>
      </c>
      <c r="Y477" s="12"/>
      <c r="Z477" s="12"/>
      <c r="AA477" s="12"/>
      <c r="AB477" s="12"/>
      <c r="AC477" s="12"/>
    </row>
    <row r="478" spans="1:29" ht="9" customHeight="1">
      <c r="A478" s="13"/>
      <c r="B478" s="12"/>
      <c r="C478" s="12"/>
      <c r="D478" s="12"/>
      <c r="E478" s="12"/>
      <c r="F478" s="12"/>
      <c r="G478" s="12"/>
      <c r="H478" s="21" t="s">
        <v>25</v>
      </c>
      <c r="I478" s="22"/>
      <c r="J478" s="21"/>
      <c r="K478" s="22"/>
      <c r="L478" s="22"/>
      <c r="M478" s="22"/>
      <c r="N478" s="22"/>
      <c r="O478" s="22"/>
      <c r="P478" s="22"/>
      <c r="Q478" s="22"/>
      <c r="R478" s="21"/>
      <c r="S478" s="22"/>
      <c r="T478" s="23">
        <f>SUM(T469:W477)</f>
        <v>2207.5</v>
      </c>
      <c r="U478" s="22"/>
      <c r="V478" s="22"/>
      <c r="W478" s="22"/>
      <c r="X478" s="23">
        <f>SUM(X469:AC477)</f>
        <v>99489.23</v>
      </c>
      <c r="Y478" s="22"/>
      <c r="Z478" s="22"/>
      <c r="AA478" s="22"/>
      <c r="AB478" s="22"/>
      <c r="AC478" s="22"/>
    </row>
    <row r="479" ht="9" customHeight="1"/>
    <row r="480" spans="1:29" ht="12.75">
      <c r="A480" s="11"/>
      <c r="B480" s="12"/>
      <c r="C480" s="11"/>
      <c r="D480" s="12"/>
      <c r="E480" s="12"/>
      <c r="F480" s="12"/>
      <c r="G480" s="12"/>
      <c r="H480" s="12"/>
      <c r="I480" s="11"/>
      <c r="J480" s="12"/>
      <c r="K480" s="12"/>
      <c r="L480" s="12"/>
      <c r="M480" s="13"/>
      <c r="N480" s="12"/>
      <c r="O480" s="12"/>
      <c r="P480" s="12"/>
      <c r="Q480" s="12"/>
      <c r="R480" s="12"/>
      <c r="S480" s="11"/>
      <c r="T480" s="12"/>
      <c r="U480" s="12"/>
      <c r="V480" s="12"/>
      <c r="W480" s="11"/>
      <c r="X480" s="12"/>
      <c r="Y480" s="12"/>
      <c r="Z480" s="12"/>
      <c r="AA480" s="1"/>
      <c r="AB480" s="1"/>
      <c r="AC480" s="1"/>
    </row>
    <row r="481" spans="1:29" ht="12.75">
      <c r="A481" s="15"/>
      <c r="B481" s="12"/>
      <c r="C481" s="16" t="s">
        <v>117</v>
      </c>
      <c r="D481" s="12"/>
      <c r="E481" s="12"/>
      <c r="F481" s="12"/>
      <c r="G481" s="12"/>
      <c r="H481" s="12"/>
      <c r="I481" s="12"/>
      <c r="J481" s="12"/>
      <c r="K481" s="12"/>
      <c r="L481" s="12"/>
      <c r="M481" s="17" t="s">
        <v>118</v>
      </c>
      <c r="N481" s="12"/>
      <c r="O481" s="12"/>
      <c r="P481" s="12"/>
      <c r="Q481" s="12"/>
      <c r="R481" s="12"/>
      <c r="S481" s="17"/>
      <c r="T481" s="12"/>
      <c r="U481" s="12"/>
      <c r="V481" s="12"/>
      <c r="W481" s="15"/>
      <c r="X481" s="12"/>
      <c r="Y481" s="12"/>
      <c r="Z481" s="12"/>
      <c r="AA481" s="2"/>
      <c r="AB481" s="2"/>
      <c r="AC481" s="2"/>
    </row>
    <row r="482" spans="1:29" ht="9" customHeight="1">
      <c r="A482" s="18"/>
      <c r="B482" s="12"/>
      <c r="C482" s="12"/>
      <c r="D482" s="12"/>
      <c r="E482" s="12"/>
      <c r="F482" s="12"/>
      <c r="G482" s="12"/>
      <c r="H482" s="19" t="s">
        <v>4</v>
      </c>
      <c r="I482" s="10"/>
      <c r="J482" s="19" t="s">
        <v>5</v>
      </c>
      <c r="K482" s="10"/>
      <c r="L482" s="10"/>
      <c r="M482" s="10"/>
      <c r="N482" s="10"/>
      <c r="O482" s="10"/>
      <c r="P482" s="10"/>
      <c r="Q482" s="10"/>
      <c r="R482" s="9" t="s">
        <v>6</v>
      </c>
      <c r="S482" s="10"/>
      <c r="T482" s="9" t="s">
        <v>7</v>
      </c>
      <c r="U482" s="10"/>
      <c r="V482" s="10"/>
      <c r="W482" s="10"/>
      <c r="X482" s="9" t="s">
        <v>8</v>
      </c>
      <c r="Y482" s="10"/>
      <c r="Z482" s="10"/>
      <c r="AA482" s="10"/>
      <c r="AB482" s="10"/>
      <c r="AC482" s="10"/>
    </row>
    <row r="483" spans="1:29" ht="9" customHeight="1">
      <c r="A483" s="11"/>
      <c r="B483" s="12"/>
      <c r="C483" s="12"/>
      <c r="D483" s="12"/>
      <c r="E483" s="12"/>
      <c r="F483" s="12"/>
      <c r="G483" s="12"/>
      <c r="H483" s="18" t="s">
        <v>14</v>
      </c>
      <c r="I483" s="12"/>
      <c r="J483" s="18" t="s">
        <v>15</v>
      </c>
      <c r="K483" s="12"/>
      <c r="L483" s="12"/>
      <c r="M483" s="12"/>
      <c r="N483" s="12"/>
      <c r="O483" s="12"/>
      <c r="P483" s="12"/>
      <c r="Q483" s="12"/>
      <c r="T483" s="14">
        <v>84</v>
      </c>
      <c r="U483" s="12"/>
      <c r="V483" s="12"/>
      <c r="W483" s="12"/>
      <c r="X483" s="14">
        <v>3696.08</v>
      </c>
      <c r="Y483" s="12"/>
      <c r="Z483" s="12"/>
      <c r="AA483" s="12"/>
      <c r="AB483" s="12"/>
      <c r="AC483" s="12"/>
    </row>
    <row r="484" spans="1:29" ht="9" customHeight="1">
      <c r="A484" s="11"/>
      <c r="B484" s="12"/>
      <c r="C484" s="12"/>
      <c r="D484" s="12"/>
      <c r="E484" s="12"/>
      <c r="F484" s="12"/>
      <c r="G484" s="12"/>
      <c r="H484" s="18" t="s">
        <v>112</v>
      </c>
      <c r="I484" s="12"/>
      <c r="J484" s="18" t="s">
        <v>112</v>
      </c>
      <c r="K484" s="12"/>
      <c r="L484" s="12"/>
      <c r="M484" s="12"/>
      <c r="N484" s="12"/>
      <c r="O484" s="12"/>
      <c r="P484" s="12"/>
      <c r="Q484" s="12"/>
      <c r="T484" s="14">
        <v>0</v>
      </c>
      <c r="U484" s="12"/>
      <c r="V484" s="12"/>
      <c r="W484" s="12"/>
      <c r="X484" s="14">
        <v>520</v>
      </c>
      <c r="Y484" s="12"/>
      <c r="Z484" s="12"/>
      <c r="AA484" s="12"/>
      <c r="AB484" s="12"/>
      <c r="AC484" s="12"/>
    </row>
    <row r="485" spans="1:29" ht="9" customHeight="1">
      <c r="A485" s="11"/>
      <c r="B485" s="12"/>
      <c r="C485" s="12"/>
      <c r="D485" s="12"/>
      <c r="E485" s="12"/>
      <c r="F485" s="12"/>
      <c r="G485" s="12"/>
      <c r="H485" s="18" t="s">
        <v>16</v>
      </c>
      <c r="I485" s="12"/>
      <c r="J485" s="18" t="s">
        <v>17</v>
      </c>
      <c r="K485" s="12"/>
      <c r="L485" s="12"/>
      <c r="M485" s="12"/>
      <c r="N485" s="12"/>
      <c r="O485" s="12"/>
      <c r="P485" s="12"/>
      <c r="Q485" s="12"/>
      <c r="R485" s="20" t="s">
        <v>16</v>
      </c>
      <c r="S485" s="12"/>
      <c r="T485" s="14">
        <v>122.5</v>
      </c>
      <c r="U485" s="12"/>
      <c r="V485" s="12"/>
      <c r="W485" s="12"/>
      <c r="X485" s="14">
        <v>8085.2</v>
      </c>
      <c r="Y485" s="12"/>
      <c r="Z485" s="12"/>
      <c r="AA485" s="12"/>
      <c r="AB485" s="12"/>
      <c r="AC485" s="12"/>
    </row>
    <row r="486" spans="1:29" ht="9" customHeight="1">
      <c r="A486" s="11"/>
      <c r="B486" s="12"/>
      <c r="C486" s="12"/>
      <c r="D486" s="12"/>
      <c r="E486" s="12"/>
      <c r="F486" s="12"/>
      <c r="G486" s="12"/>
      <c r="H486" s="18" t="s">
        <v>18</v>
      </c>
      <c r="I486" s="12"/>
      <c r="J486" s="18" t="s">
        <v>19</v>
      </c>
      <c r="K486" s="12"/>
      <c r="L486" s="12"/>
      <c r="M486" s="12"/>
      <c r="N486" s="12"/>
      <c r="O486" s="12"/>
      <c r="P486" s="12"/>
      <c r="Q486" s="12"/>
      <c r="T486" s="14">
        <v>24</v>
      </c>
      <c r="U486" s="12"/>
      <c r="V486" s="12"/>
      <c r="W486" s="12"/>
      <c r="X486" s="14">
        <v>1056.03</v>
      </c>
      <c r="Y486" s="12"/>
      <c r="Z486" s="12"/>
      <c r="AA486" s="12"/>
      <c r="AB486" s="12"/>
      <c r="AC486" s="12"/>
    </row>
    <row r="487" spans="1:29" ht="9" customHeight="1">
      <c r="A487" s="11"/>
      <c r="B487" s="12"/>
      <c r="C487" s="12"/>
      <c r="D487" s="12"/>
      <c r="E487" s="12"/>
      <c r="F487" s="12"/>
      <c r="G487" s="12"/>
      <c r="H487" s="18" t="s">
        <v>20</v>
      </c>
      <c r="I487" s="12"/>
      <c r="J487" s="18" t="s">
        <v>21</v>
      </c>
      <c r="K487" s="12"/>
      <c r="L487" s="12"/>
      <c r="M487" s="12"/>
      <c r="N487" s="12"/>
      <c r="O487" s="12"/>
      <c r="P487" s="12"/>
      <c r="Q487" s="12"/>
      <c r="R487" s="20" t="s">
        <v>22</v>
      </c>
      <c r="S487" s="12"/>
      <c r="T487" s="14">
        <v>1916</v>
      </c>
      <c r="U487" s="12"/>
      <c r="V487" s="12"/>
      <c r="W487" s="12"/>
      <c r="X487" s="14">
        <v>84305.88</v>
      </c>
      <c r="Y487" s="12"/>
      <c r="Z487" s="12"/>
      <c r="AA487" s="12"/>
      <c r="AB487" s="12"/>
      <c r="AC487" s="12"/>
    </row>
    <row r="488" spans="1:29" ht="9" customHeight="1">
      <c r="A488" s="11"/>
      <c r="B488" s="12"/>
      <c r="C488" s="12"/>
      <c r="D488" s="12"/>
      <c r="E488" s="12"/>
      <c r="F488" s="12"/>
      <c r="G488" s="12"/>
      <c r="H488" s="18" t="s">
        <v>28</v>
      </c>
      <c r="I488" s="12"/>
      <c r="J488" s="18" t="s">
        <v>28</v>
      </c>
      <c r="K488" s="12"/>
      <c r="L488" s="12"/>
      <c r="M488" s="12"/>
      <c r="N488" s="12"/>
      <c r="O488" s="12"/>
      <c r="P488" s="12"/>
      <c r="Q488" s="12"/>
      <c r="T488" s="14">
        <v>36</v>
      </c>
      <c r="U488" s="12"/>
      <c r="V488" s="12"/>
      <c r="W488" s="12"/>
      <c r="X488" s="14">
        <v>1584.04</v>
      </c>
      <c r="Y488" s="12"/>
      <c r="Z488" s="12"/>
      <c r="AA488" s="12"/>
      <c r="AB488" s="12"/>
      <c r="AC488" s="12"/>
    </row>
    <row r="489" spans="1:29" ht="9" customHeight="1">
      <c r="A489" s="11"/>
      <c r="B489" s="12"/>
      <c r="C489" s="12"/>
      <c r="D489" s="12"/>
      <c r="E489" s="12"/>
      <c r="F489" s="12"/>
      <c r="G489" s="12"/>
      <c r="H489" s="18" t="s">
        <v>43</v>
      </c>
      <c r="I489" s="12"/>
      <c r="J489" s="18" t="s">
        <v>44</v>
      </c>
      <c r="K489" s="12"/>
      <c r="L489" s="12"/>
      <c r="M489" s="12"/>
      <c r="N489" s="12"/>
      <c r="O489" s="12"/>
      <c r="P489" s="12"/>
      <c r="Q489" s="12"/>
      <c r="T489" s="14">
        <v>8</v>
      </c>
      <c r="U489" s="12"/>
      <c r="V489" s="12"/>
      <c r="W489" s="12"/>
      <c r="X489" s="14">
        <v>352.01</v>
      </c>
      <c r="Y489" s="12"/>
      <c r="Z489" s="12"/>
      <c r="AA489" s="12"/>
      <c r="AB489" s="12"/>
      <c r="AC489" s="12"/>
    </row>
    <row r="490" spans="1:29" ht="9" customHeight="1">
      <c r="A490" s="11"/>
      <c r="B490" s="12"/>
      <c r="C490" s="12"/>
      <c r="D490" s="12"/>
      <c r="E490" s="12"/>
      <c r="F490" s="12"/>
      <c r="G490" s="12"/>
      <c r="H490" s="18" t="s">
        <v>23</v>
      </c>
      <c r="I490" s="12"/>
      <c r="J490" s="18" t="s">
        <v>24</v>
      </c>
      <c r="K490" s="12"/>
      <c r="L490" s="12"/>
      <c r="M490" s="12"/>
      <c r="N490" s="12"/>
      <c r="O490" s="12"/>
      <c r="P490" s="12"/>
      <c r="Q490" s="12"/>
      <c r="T490" s="14">
        <v>96</v>
      </c>
      <c r="U490" s="12"/>
      <c r="V490" s="12"/>
      <c r="W490" s="12"/>
      <c r="X490" s="14">
        <v>4224.12</v>
      </c>
      <c r="Y490" s="12"/>
      <c r="Z490" s="12"/>
      <c r="AA490" s="12"/>
      <c r="AB490" s="12"/>
      <c r="AC490" s="12"/>
    </row>
    <row r="491" spans="1:29" ht="9" customHeight="1">
      <c r="A491" s="13"/>
      <c r="B491" s="12"/>
      <c r="C491" s="12"/>
      <c r="D491" s="12"/>
      <c r="E491" s="12"/>
      <c r="F491" s="12"/>
      <c r="G491" s="12"/>
      <c r="H491" s="21" t="s">
        <v>25</v>
      </c>
      <c r="I491" s="22"/>
      <c r="J491" s="21"/>
      <c r="K491" s="22"/>
      <c r="L491" s="22"/>
      <c r="M491" s="22"/>
      <c r="N491" s="22"/>
      <c r="O491" s="22"/>
      <c r="P491" s="22"/>
      <c r="Q491" s="22"/>
      <c r="R491" s="21"/>
      <c r="S491" s="22"/>
      <c r="T491" s="23">
        <f>SUM(T483:W490)</f>
        <v>2286.5</v>
      </c>
      <c r="U491" s="22"/>
      <c r="V491" s="22"/>
      <c r="W491" s="22"/>
      <c r="X491" s="23">
        <f>SUM(X483:AC490)</f>
        <v>103823.35999999999</v>
      </c>
      <c r="Y491" s="22"/>
      <c r="Z491" s="22"/>
      <c r="AA491" s="22"/>
      <c r="AB491" s="22"/>
      <c r="AC491" s="22"/>
    </row>
    <row r="492" ht="9" customHeight="1"/>
    <row r="493" spans="1:29" ht="12.75">
      <c r="A493" s="11"/>
      <c r="B493" s="12"/>
      <c r="C493" s="11"/>
      <c r="D493" s="12"/>
      <c r="E493" s="12"/>
      <c r="F493" s="12"/>
      <c r="G493" s="12"/>
      <c r="H493" s="12"/>
      <c r="I493" s="11"/>
      <c r="J493" s="12"/>
      <c r="K493" s="12"/>
      <c r="L493" s="12"/>
      <c r="M493" s="13"/>
      <c r="N493" s="12"/>
      <c r="O493" s="12"/>
      <c r="P493" s="12"/>
      <c r="Q493" s="12"/>
      <c r="R493" s="12"/>
      <c r="S493" s="11"/>
      <c r="T493" s="12"/>
      <c r="U493" s="12"/>
      <c r="V493" s="12"/>
      <c r="W493" s="11"/>
      <c r="X493" s="12"/>
      <c r="Y493" s="12"/>
      <c r="Z493" s="12"/>
      <c r="AA493" s="1"/>
      <c r="AB493" s="1"/>
      <c r="AC493" s="1"/>
    </row>
    <row r="494" spans="1:29" ht="12.75">
      <c r="A494" s="15"/>
      <c r="B494" s="12"/>
      <c r="C494" s="16" t="s">
        <v>119</v>
      </c>
      <c r="D494" s="12"/>
      <c r="E494" s="12"/>
      <c r="F494" s="12"/>
      <c r="G494" s="12"/>
      <c r="H494" s="12"/>
      <c r="I494" s="12"/>
      <c r="J494" s="12"/>
      <c r="K494" s="12"/>
      <c r="L494" s="12"/>
      <c r="M494" s="17" t="s">
        <v>120</v>
      </c>
      <c r="N494" s="12"/>
      <c r="O494" s="12"/>
      <c r="P494" s="12"/>
      <c r="Q494" s="12"/>
      <c r="R494" s="12"/>
      <c r="S494" s="17"/>
      <c r="T494" s="12"/>
      <c r="U494" s="12"/>
      <c r="V494" s="12"/>
      <c r="W494" s="15"/>
      <c r="X494" s="12"/>
      <c r="Y494" s="12"/>
      <c r="Z494" s="12"/>
      <c r="AA494" s="2"/>
      <c r="AB494" s="2"/>
      <c r="AC494" s="2"/>
    </row>
    <row r="495" spans="1:29" ht="9" customHeight="1">
      <c r="A495" s="18"/>
      <c r="B495" s="12"/>
      <c r="C495" s="12"/>
      <c r="D495" s="12"/>
      <c r="E495" s="12"/>
      <c r="F495" s="12"/>
      <c r="G495" s="12"/>
      <c r="H495" s="19" t="s">
        <v>4</v>
      </c>
      <c r="I495" s="10"/>
      <c r="J495" s="19" t="s">
        <v>5</v>
      </c>
      <c r="K495" s="10"/>
      <c r="L495" s="10"/>
      <c r="M495" s="10"/>
      <c r="N495" s="10"/>
      <c r="O495" s="10"/>
      <c r="P495" s="10"/>
      <c r="Q495" s="10"/>
      <c r="R495" s="9" t="s">
        <v>6</v>
      </c>
      <c r="S495" s="10"/>
      <c r="T495" s="9" t="s">
        <v>7</v>
      </c>
      <c r="U495" s="10"/>
      <c r="V495" s="10"/>
      <c r="W495" s="10"/>
      <c r="X495" s="9" t="s">
        <v>8</v>
      </c>
      <c r="Y495" s="10"/>
      <c r="Z495" s="10"/>
      <c r="AA495" s="10"/>
      <c r="AB495" s="10"/>
      <c r="AC495" s="10"/>
    </row>
    <row r="496" spans="1:29" ht="9" customHeight="1">
      <c r="A496" s="11"/>
      <c r="B496" s="12"/>
      <c r="C496" s="12"/>
      <c r="D496" s="12"/>
      <c r="E496" s="12"/>
      <c r="F496" s="12"/>
      <c r="G496" s="12"/>
      <c r="H496" s="18" t="s">
        <v>12</v>
      </c>
      <c r="I496" s="12"/>
      <c r="J496" s="18" t="s">
        <v>13</v>
      </c>
      <c r="K496" s="12"/>
      <c r="L496" s="12"/>
      <c r="M496" s="12"/>
      <c r="N496" s="12"/>
      <c r="O496" s="12"/>
      <c r="P496" s="12"/>
      <c r="Q496" s="12"/>
      <c r="T496" s="14">
        <v>8</v>
      </c>
      <c r="U496" s="12"/>
      <c r="V496" s="12"/>
      <c r="W496" s="12"/>
      <c r="X496" s="14">
        <v>352.01</v>
      </c>
      <c r="Y496" s="12"/>
      <c r="Z496" s="12"/>
      <c r="AA496" s="12"/>
      <c r="AB496" s="12"/>
      <c r="AC496" s="12"/>
    </row>
    <row r="497" spans="1:29" ht="9" customHeight="1">
      <c r="A497" s="11"/>
      <c r="B497" s="12"/>
      <c r="C497" s="12"/>
      <c r="D497" s="12"/>
      <c r="E497" s="12"/>
      <c r="F497" s="12"/>
      <c r="G497" s="12"/>
      <c r="H497" s="18" t="s">
        <v>14</v>
      </c>
      <c r="I497" s="12"/>
      <c r="J497" s="18" t="s">
        <v>15</v>
      </c>
      <c r="K497" s="12"/>
      <c r="L497" s="12"/>
      <c r="M497" s="12"/>
      <c r="N497" s="12"/>
      <c r="O497" s="12"/>
      <c r="P497" s="12"/>
      <c r="Q497" s="12"/>
      <c r="T497" s="14">
        <v>88</v>
      </c>
      <c r="U497" s="12"/>
      <c r="V497" s="12"/>
      <c r="W497" s="12"/>
      <c r="X497" s="14">
        <v>3872.08</v>
      </c>
      <c r="Y497" s="12"/>
      <c r="Z497" s="12"/>
      <c r="AA497" s="12"/>
      <c r="AB497" s="12"/>
      <c r="AC497" s="12"/>
    </row>
    <row r="498" spans="1:29" ht="9" customHeight="1">
      <c r="A498" s="11"/>
      <c r="B498" s="12"/>
      <c r="C498" s="12"/>
      <c r="D498" s="12"/>
      <c r="E498" s="12"/>
      <c r="F498" s="12"/>
      <c r="G498" s="12"/>
      <c r="H498" s="18" t="s">
        <v>16</v>
      </c>
      <c r="I498" s="12"/>
      <c r="J498" s="18" t="s">
        <v>17</v>
      </c>
      <c r="K498" s="12"/>
      <c r="L498" s="12"/>
      <c r="M498" s="12"/>
      <c r="N498" s="12"/>
      <c r="O498" s="12"/>
      <c r="P498" s="12"/>
      <c r="Q498" s="12"/>
      <c r="R498" s="20" t="s">
        <v>16</v>
      </c>
      <c r="S498" s="12"/>
      <c r="T498" s="14">
        <v>230</v>
      </c>
      <c r="U498" s="12"/>
      <c r="V498" s="12"/>
      <c r="W498" s="12"/>
      <c r="X498" s="14">
        <v>15180.37</v>
      </c>
      <c r="Y498" s="12"/>
      <c r="Z498" s="12"/>
      <c r="AA498" s="12"/>
      <c r="AB498" s="12"/>
      <c r="AC498" s="12"/>
    </row>
    <row r="499" spans="1:29" ht="9" customHeight="1">
      <c r="A499" s="11"/>
      <c r="B499" s="12"/>
      <c r="C499" s="12"/>
      <c r="D499" s="12"/>
      <c r="E499" s="12"/>
      <c r="F499" s="12"/>
      <c r="G499" s="12"/>
      <c r="H499" s="18" t="s">
        <v>20</v>
      </c>
      <c r="I499" s="12"/>
      <c r="J499" s="18" t="s">
        <v>21</v>
      </c>
      <c r="K499" s="12"/>
      <c r="L499" s="12"/>
      <c r="M499" s="12"/>
      <c r="N499" s="12"/>
      <c r="O499" s="12"/>
      <c r="P499" s="12"/>
      <c r="Q499" s="12"/>
      <c r="R499" s="20" t="s">
        <v>22</v>
      </c>
      <c r="S499" s="12"/>
      <c r="T499" s="14">
        <v>1940</v>
      </c>
      <c r="U499" s="12"/>
      <c r="V499" s="12"/>
      <c r="W499" s="12"/>
      <c r="X499" s="14">
        <v>85361.9</v>
      </c>
      <c r="Y499" s="12"/>
      <c r="Z499" s="12"/>
      <c r="AA499" s="12"/>
      <c r="AB499" s="12"/>
      <c r="AC499" s="12"/>
    </row>
    <row r="500" spans="1:29" ht="9" customHeight="1">
      <c r="A500" s="11"/>
      <c r="B500" s="12"/>
      <c r="C500" s="12"/>
      <c r="D500" s="12"/>
      <c r="E500" s="12"/>
      <c r="F500" s="12"/>
      <c r="G500" s="12"/>
      <c r="H500" s="18" t="s">
        <v>28</v>
      </c>
      <c r="I500" s="12"/>
      <c r="J500" s="18" t="s">
        <v>28</v>
      </c>
      <c r="K500" s="12"/>
      <c r="L500" s="12"/>
      <c r="M500" s="12"/>
      <c r="N500" s="12"/>
      <c r="O500" s="12"/>
      <c r="P500" s="12"/>
      <c r="Q500" s="12"/>
      <c r="T500" s="14">
        <v>32</v>
      </c>
      <c r="U500" s="12"/>
      <c r="V500" s="12"/>
      <c r="W500" s="12"/>
      <c r="X500" s="14">
        <v>1408.04</v>
      </c>
      <c r="Y500" s="12"/>
      <c r="Z500" s="12"/>
      <c r="AA500" s="12"/>
      <c r="AB500" s="12"/>
      <c r="AC500" s="12"/>
    </row>
    <row r="501" spans="1:29" ht="9" customHeight="1">
      <c r="A501" s="11"/>
      <c r="B501" s="12"/>
      <c r="C501" s="12"/>
      <c r="D501" s="12"/>
      <c r="E501" s="12"/>
      <c r="F501" s="12"/>
      <c r="G501" s="12"/>
      <c r="H501" s="18" t="s">
        <v>43</v>
      </c>
      <c r="I501" s="12"/>
      <c r="J501" s="18" t="s">
        <v>44</v>
      </c>
      <c r="K501" s="12"/>
      <c r="L501" s="12"/>
      <c r="M501" s="12"/>
      <c r="N501" s="12"/>
      <c r="O501" s="12"/>
      <c r="P501" s="12"/>
      <c r="Q501" s="12"/>
      <c r="T501" s="14">
        <v>16</v>
      </c>
      <c r="U501" s="12"/>
      <c r="V501" s="12"/>
      <c r="W501" s="12"/>
      <c r="X501" s="14">
        <v>704.02</v>
      </c>
      <c r="Y501" s="12"/>
      <c r="Z501" s="12"/>
      <c r="AA501" s="12"/>
      <c r="AB501" s="12"/>
      <c r="AC501" s="12"/>
    </row>
    <row r="502" spans="1:29" ht="9" customHeight="1">
      <c r="A502" s="11"/>
      <c r="B502" s="12"/>
      <c r="C502" s="12"/>
      <c r="D502" s="12"/>
      <c r="E502" s="12"/>
      <c r="F502" s="12"/>
      <c r="G502" s="12"/>
      <c r="H502" s="18" t="s">
        <v>23</v>
      </c>
      <c r="I502" s="12"/>
      <c r="J502" s="18" t="s">
        <v>24</v>
      </c>
      <c r="K502" s="12"/>
      <c r="L502" s="12"/>
      <c r="M502" s="12"/>
      <c r="N502" s="12"/>
      <c r="O502" s="12"/>
      <c r="P502" s="12"/>
      <c r="Q502" s="12"/>
      <c r="T502" s="14">
        <v>144</v>
      </c>
      <c r="U502" s="12"/>
      <c r="V502" s="12"/>
      <c r="W502" s="12"/>
      <c r="X502" s="14">
        <v>6336.15</v>
      </c>
      <c r="Y502" s="12"/>
      <c r="Z502" s="12"/>
      <c r="AA502" s="12"/>
      <c r="AB502" s="12"/>
      <c r="AC502" s="12"/>
    </row>
    <row r="503" spans="1:29" ht="9" customHeight="1">
      <c r="A503" s="13"/>
      <c r="B503" s="12"/>
      <c r="C503" s="12"/>
      <c r="D503" s="12"/>
      <c r="E503" s="12"/>
      <c r="F503" s="12"/>
      <c r="G503" s="12"/>
      <c r="H503" s="21" t="s">
        <v>25</v>
      </c>
      <c r="I503" s="22"/>
      <c r="J503" s="21"/>
      <c r="K503" s="22"/>
      <c r="L503" s="22"/>
      <c r="M503" s="22"/>
      <c r="N503" s="22"/>
      <c r="O503" s="22"/>
      <c r="P503" s="22"/>
      <c r="Q503" s="22"/>
      <c r="R503" s="21"/>
      <c r="S503" s="22"/>
      <c r="T503" s="23">
        <f>SUM(T496:W502)</f>
        <v>2458</v>
      </c>
      <c r="U503" s="22"/>
      <c r="V503" s="22"/>
      <c r="W503" s="22"/>
      <c r="X503" s="23">
        <f>SUM(X496:AC502)</f>
        <v>113214.56999999998</v>
      </c>
      <c r="Y503" s="22"/>
      <c r="Z503" s="22"/>
      <c r="AA503" s="22"/>
      <c r="AB503" s="22"/>
      <c r="AC503" s="22"/>
    </row>
    <row r="504" ht="9" customHeight="1"/>
    <row r="505" spans="1:29" ht="12.75">
      <c r="A505" s="11"/>
      <c r="B505" s="12"/>
      <c r="C505" s="11"/>
      <c r="D505" s="12"/>
      <c r="E505" s="12"/>
      <c r="F505" s="12"/>
      <c r="G505" s="12"/>
      <c r="H505" s="12"/>
      <c r="I505" s="11"/>
      <c r="J505" s="12"/>
      <c r="K505" s="12"/>
      <c r="L505" s="12"/>
      <c r="M505" s="13"/>
      <c r="N505" s="12"/>
      <c r="O505" s="12"/>
      <c r="P505" s="12"/>
      <c r="Q505" s="12"/>
      <c r="R505" s="12"/>
      <c r="S505" s="11"/>
      <c r="T505" s="12"/>
      <c r="U505" s="12"/>
      <c r="V505" s="12"/>
      <c r="W505" s="11"/>
      <c r="X505" s="12"/>
      <c r="Y505" s="12"/>
      <c r="Z505" s="12"/>
      <c r="AA505" s="1"/>
      <c r="AB505" s="1"/>
      <c r="AC505" s="1"/>
    </row>
    <row r="506" spans="1:29" ht="12.75">
      <c r="A506" s="15"/>
      <c r="B506" s="12"/>
      <c r="C506" s="16" t="s">
        <v>121</v>
      </c>
      <c r="D506" s="12"/>
      <c r="E506" s="12"/>
      <c r="F506" s="12"/>
      <c r="G506" s="12"/>
      <c r="H506" s="12"/>
      <c r="I506" s="12"/>
      <c r="J506" s="12"/>
      <c r="K506" s="12"/>
      <c r="L506" s="12"/>
      <c r="M506" s="17" t="s">
        <v>122</v>
      </c>
      <c r="N506" s="12"/>
      <c r="O506" s="12"/>
      <c r="P506" s="12"/>
      <c r="Q506" s="12"/>
      <c r="R506" s="12"/>
      <c r="S506" s="17"/>
      <c r="T506" s="12"/>
      <c r="U506" s="12"/>
      <c r="V506" s="12"/>
      <c r="W506" s="15"/>
      <c r="X506" s="12"/>
      <c r="Y506" s="12"/>
      <c r="Z506" s="12"/>
      <c r="AA506" s="2"/>
      <c r="AB506" s="2"/>
      <c r="AC506" s="2"/>
    </row>
    <row r="507" spans="1:29" ht="9" customHeight="1">
      <c r="A507" s="18"/>
      <c r="B507" s="12"/>
      <c r="C507" s="12"/>
      <c r="D507" s="12"/>
      <c r="E507" s="12"/>
      <c r="F507" s="12"/>
      <c r="G507" s="12"/>
      <c r="H507" s="19" t="s">
        <v>4</v>
      </c>
      <c r="I507" s="10"/>
      <c r="J507" s="19" t="s">
        <v>5</v>
      </c>
      <c r="K507" s="10"/>
      <c r="L507" s="10"/>
      <c r="M507" s="10"/>
      <c r="N507" s="10"/>
      <c r="O507" s="10"/>
      <c r="P507" s="10"/>
      <c r="Q507" s="10"/>
      <c r="R507" s="9" t="s">
        <v>6</v>
      </c>
      <c r="S507" s="10"/>
      <c r="T507" s="9" t="s">
        <v>7</v>
      </c>
      <c r="U507" s="10"/>
      <c r="V507" s="10"/>
      <c r="W507" s="10"/>
      <c r="X507" s="9" t="s">
        <v>8</v>
      </c>
      <c r="Y507" s="10"/>
      <c r="Z507" s="10"/>
      <c r="AA507" s="10"/>
      <c r="AB507" s="10"/>
      <c r="AC507" s="10"/>
    </row>
    <row r="508" spans="1:29" ht="9" customHeight="1">
      <c r="A508" s="11"/>
      <c r="B508" s="12"/>
      <c r="C508" s="12"/>
      <c r="D508" s="12"/>
      <c r="E508" s="12"/>
      <c r="F508" s="12"/>
      <c r="G508" s="12"/>
      <c r="H508" s="18" t="s">
        <v>41</v>
      </c>
      <c r="I508" s="12"/>
      <c r="J508" s="18" t="s">
        <v>42</v>
      </c>
      <c r="K508" s="12"/>
      <c r="L508" s="12"/>
      <c r="M508" s="12"/>
      <c r="N508" s="12"/>
      <c r="O508" s="12"/>
      <c r="P508" s="12"/>
      <c r="Q508" s="12"/>
      <c r="T508" s="14">
        <v>16</v>
      </c>
      <c r="U508" s="12"/>
      <c r="V508" s="12"/>
      <c r="W508" s="12"/>
      <c r="X508" s="14">
        <v>704.02</v>
      </c>
      <c r="Y508" s="12"/>
      <c r="Z508" s="12"/>
      <c r="AA508" s="12"/>
      <c r="AB508" s="12"/>
      <c r="AC508" s="12"/>
    </row>
    <row r="509" spans="1:29" ht="9" customHeight="1">
      <c r="A509" s="11"/>
      <c r="B509" s="12"/>
      <c r="C509" s="12"/>
      <c r="D509" s="12"/>
      <c r="E509" s="12"/>
      <c r="F509" s="12"/>
      <c r="G509" s="12"/>
      <c r="H509" s="18" t="s">
        <v>14</v>
      </c>
      <c r="I509" s="12"/>
      <c r="J509" s="18" t="s">
        <v>15</v>
      </c>
      <c r="K509" s="12"/>
      <c r="L509" s="12"/>
      <c r="M509" s="12"/>
      <c r="N509" s="12"/>
      <c r="O509" s="12"/>
      <c r="P509" s="12"/>
      <c r="Q509" s="12"/>
      <c r="T509" s="14">
        <v>44</v>
      </c>
      <c r="U509" s="12"/>
      <c r="V509" s="12"/>
      <c r="W509" s="12"/>
      <c r="X509" s="14">
        <v>1936.04</v>
      </c>
      <c r="Y509" s="12"/>
      <c r="Z509" s="12"/>
      <c r="AA509" s="12"/>
      <c r="AB509" s="12"/>
      <c r="AC509" s="12"/>
    </row>
    <row r="510" spans="1:29" ht="9" customHeight="1">
      <c r="A510" s="11"/>
      <c r="B510" s="12"/>
      <c r="C510" s="12"/>
      <c r="D510" s="12"/>
      <c r="E510" s="12"/>
      <c r="F510" s="12"/>
      <c r="G510" s="12"/>
      <c r="H510" s="18" t="s">
        <v>112</v>
      </c>
      <c r="I510" s="12"/>
      <c r="J510" s="18" t="s">
        <v>112</v>
      </c>
      <c r="K510" s="12"/>
      <c r="L510" s="12"/>
      <c r="M510" s="12"/>
      <c r="N510" s="12"/>
      <c r="O510" s="12"/>
      <c r="P510" s="12"/>
      <c r="Q510" s="12"/>
      <c r="T510" s="14">
        <v>0</v>
      </c>
      <c r="U510" s="12"/>
      <c r="V510" s="12"/>
      <c r="W510" s="12"/>
      <c r="X510" s="14">
        <v>760</v>
      </c>
      <c r="Y510" s="12"/>
      <c r="Z510" s="12"/>
      <c r="AA510" s="12"/>
      <c r="AB510" s="12"/>
      <c r="AC510" s="12"/>
    </row>
    <row r="511" spans="1:29" ht="9" customHeight="1">
      <c r="A511" s="11"/>
      <c r="B511" s="12"/>
      <c r="C511" s="12"/>
      <c r="D511" s="12"/>
      <c r="E511" s="12"/>
      <c r="F511" s="12"/>
      <c r="G511" s="12"/>
      <c r="H511" s="18" t="s">
        <v>16</v>
      </c>
      <c r="I511" s="12"/>
      <c r="J511" s="18" t="s">
        <v>17</v>
      </c>
      <c r="K511" s="12"/>
      <c r="L511" s="12"/>
      <c r="M511" s="12"/>
      <c r="N511" s="12"/>
      <c r="O511" s="12"/>
      <c r="P511" s="12"/>
      <c r="Q511" s="12"/>
      <c r="R511" s="20" t="s">
        <v>16</v>
      </c>
      <c r="S511" s="12"/>
      <c r="T511" s="14">
        <v>183.5</v>
      </c>
      <c r="U511" s="12"/>
      <c r="V511" s="12"/>
      <c r="W511" s="12"/>
      <c r="X511" s="14">
        <v>12111.3</v>
      </c>
      <c r="Y511" s="12"/>
      <c r="Z511" s="12"/>
      <c r="AA511" s="12"/>
      <c r="AB511" s="12"/>
      <c r="AC511" s="12"/>
    </row>
    <row r="512" spans="1:29" ht="9" customHeight="1">
      <c r="A512" s="11"/>
      <c r="B512" s="12"/>
      <c r="C512" s="12"/>
      <c r="D512" s="12"/>
      <c r="E512" s="12"/>
      <c r="F512" s="12"/>
      <c r="G512" s="12"/>
      <c r="H512" s="18" t="s">
        <v>18</v>
      </c>
      <c r="I512" s="12"/>
      <c r="J512" s="18" t="s">
        <v>19</v>
      </c>
      <c r="K512" s="12"/>
      <c r="L512" s="12"/>
      <c r="M512" s="12"/>
      <c r="N512" s="12"/>
      <c r="O512" s="12"/>
      <c r="P512" s="12"/>
      <c r="Q512" s="12"/>
      <c r="T512" s="14">
        <v>32</v>
      </c>
      <c r="U512" s="12"/>
      <c r="V512" s="12"/>
      <c r="W512" s="12"/>
      <c r="X512" s="14">
        <v>1408.04</v>
      </c>
      <c r="Y512" s="12"/>
      <c r="Z512" s="12"/>
      <c r="AA512" s="12"/>
      <c r="AB512" s="12"/>
      <c r="AC512" s="12"/>
    </row>
    <row r="513" spans="1:29" ht="9" customHeight="1">
      <c r="A513" s="11"/>
      <c r="B513" s="12"/>
      <c r="C513" s="12"/>
      <c r="D513" s="12"/>
      <c r="E513" s="12"/>
      <c r="F513" s="12"/>
      <c r="G513" s="12"/>
      <c r="H513" s="18" t="s">
        <v>20</v>
      </c>
      <c r="I513" s="12"/>
      <c r="J513" s="18" t="s">
        <v>21</v>
      </c>
      <c r="K513" s="12"/>
      <c r="L513" s="12"/>
      <c r="M513" s="12"/>
      <c r="N513" s="12"/>
      <c r="O513" s="12"/>
      <c r="P513" s="12"/>
      <c r="Q513" s="12"/>
      <c r="R513" s="20" t="s">
        <v>22</v>
      </c>
      <c r="S513" s="12"/>
      <c r="T513" s="14">
        <v>1900</v>
      </c>
      <c r="U513" s="12"/>
      <c r="V513" s="12"/>
      <c r="W513" s="12"/>
      <c r="X513" s="14">
        <v>83601.88</v>
      </c>
      <c r="Y513" s="12"/>
      <c r="Z513" s="12"/>
      <c r="AA513" s="12"/>
      <c r="AB513" s="12"/>
      <c r="AC513" s="12"/>
    </row>
    <row r="514" spans="1:29" ht="9" customHeight="1">
      <c r="A514" s="11"/>
      <c r="B514" s="12"/>
      <c r="C514" s="12"/>
      <c r="D514" s="12"/>
      <c r="E514" s="12"/>
      <c r="F514" s="12"/>
      <c r="G514" s="12"/>
      <c r="H514" s="18" t="s">
        <v>23</v>
      </c>
      <c r="I514" s="12"/>
      <c r="J514" s="18" t="s">
        <v>24</v>
      </c>
      <c r="K514" s="12"/>
      <c r="L514" s="12"/>
      <c r="M514" s="12"/>
      <c r="N514" s="12"/>
      <c r="O514" s="12"/>
      <c r="P514" s="12"/>
      <c r="Q514" s="12"/>
      <c r="T514" s="14">
        <v>136</v>
      </c>
      <c r="U514" s="12"/>
      <c r="V514" s="12"/>
      <c r="W514" s="12"/>
      <c r="X514" s="14">
        <v>5984.15</v>
      </c>
      <c r="Y514" s="12"/>
      <c r="Z514" s="12"/>
      <c r="AA514" s="12"/>
      <c r="AB514" s="12"/>
      <c r="AC514" s="12"/>
    </row>
    <row r="515" spans="1:29" ht="9" customHeight="1">
      <c r="A515" s="13"/>
      <c r="B515" s="12"/>
      <c r="C515" s="12"/>
      <c r="D515" s="12"/>
      <c r="E515" s="12"/>
      <c r="F515" s="12"/>
      <c r="G515" s="12"/>
      <c r="H515" s="21" t="s">
        <v>25</v>
      </c>
      <c r="I515" s="22"/>
      <c r="J515" s="21"/>
      <c r="K515" s="22"/>
      <c r="L515" s="22"/>
      <c r="M515" s="22"/>
      <c r="N515" s="22"/>
      <c r="O515" s="22"/>
      <c r="P515" s="22"/>
      <c r="Q515" s="22"/>
      <c r="R515" s="21"/>
      <c r="S515" s="22"/>
      <c r="T515" s="23">
        <f>SUM(T508:W514)</f>
        <v>2311.5</v>
      </c>
      <c r="U515" s="22"/>
      <c r="V515" s="22"/>
      <c r="W515" s="22"/>
      <c r="X515" s="23">
        <f>SUM(X508:AC514)</f>
        <v>106505.43</v>
      </c>
      <c r="Y515" s="22"/>
      <c r="Z515" s="22"/>
      <c r="AA515" s="22"/>
      <c r="AB515" s="22"/>
      <c r="AC515" s="22"/>
    </row>
    <row r="516" ht="9" customHeight="1"/>
    <row r="517" spans="1:29" ht="12.75">
      <c r="A517" s="11"/>
      <c r="B517" s="12"/>
      <c r="C517" s="11"/>
      <c r="D517" s="12"/>
      <c r="E517" s="12"/>
      <c r="F517" s="12"/>
      <c r="G517" s="12"/>
      <c r="H517" s="12"/>
      <c r="I517" s="11"/>
      <c r="J517" s="12"/>
      <c r="K517" s="12"/>
      <c r="L517" s="12"/>
      <c r="M517" s="13"/>
      <c r="N517" s="12"/>
      <c r="O517" s="12"/>
      <c r="P517" s="12"/>
      <c r="Q517" s="12"/>
      <c r="R517" s="12"/>
      <c r="S517" s="11"/>
      <c r="T517" s="12"/>
      <c r="U517" s="12"/>
      <c r="V517" s="12"/>
      <c r="W517" s="11"/>
      <c r="X517" s="12"/>
      <c r="Y517" s="12"/>
      <c r="Z517" s="12"/>
      <c r="AA517" s="1"/>
      <c r="AB517" s="1"/>
      <c r="AC517" s="1"/>
    </row>
    <row r="518" spans="1:29" ht="12.75">
      <c r="A518" s="15"/>
      <c r="B518" s="12"/>
      <c r="C518" s="16" t="s">
        <v>123</v>
      </c>
      <c r="D518" s="12"/>
      <c r="E518" s="12"/>
      <c r="F518" s="12"/>
      <c r="G518" s="12"/>
      <c r="H518" s="12"/>
      <c r="I518" s="12"/>
      <c r="J518" s="12"/>
      <c r="K518" s="12"/>
      <c r="L518" s="12"/>
      <c r="M518" s="17" t="s">
        <v>124</v>
      </c>
      <c r="N518" s="12"/>
      <c r="O518" s="12"/>
      <c r="P518" s="12"/>
      <c r="Q518" s="12"/>
      <c r="R518" s="12"/>
      <c r="S518" s="17"/>
      <c r="T518" s="12"/>
      <c r="U518" s="12"/>
      <c r="V518" s="12"/>
      <c r="W518" s="15"/>
      <c r="X518" s="12"/>
      <c r="Y518" s="12"/>
      <c r="Z518" s="12"/>
      <c r="AA518" s="2"/>
      <c r="AB518" s="2"/>
      <c r="AC518" s="2"/>
    </row>
    <row r="519" spans="1:29" ht="9" customHeight="1">
      <c r="A519" s="18"/>
      <c r="B519" s="12"/>
      <c r="C519" s="12"/>
      <c r="D519" s="12"/>
      <c r="E519" s="12"/>
      <c r="F519" s="12"/>
      <c r="G519" s="12"/>
      <c r="H519" s="19" t="s">
        <v>4</v>
      </c>
      <c r="I519" s="10"/>
      <c r="J519" s="19" t="s">
        <v>5</v>
      </c>
      <c r="K519" s="10"/>
      <c r="L519" s="10"/>
      <c r="M519" s="10"/>
      <c r="N519" s="10"/>
      <c r="O519" s="10"/>
      <c r="P519" s="10"/>
      <c r="Q519" s="10"/>
      <c r="R519" s="9" t="s">
        <v>6</v>
      </c>
      <c r="S519" s="10"/>
      <c r="T519" s="9" t="s">
        <v>7</v>
      </c>
      <c r="U519" s="10"/>
      <c r="V519" s="10"/>
      <c r="W519" s="10"/>
      <c r="X519" s="9" t="s">
        <v>8</v>
      </c>
      <c r="Y519" s="10"/>
      <c r="Z519" s="10"/>
      <c r="AA519" s="10"/>
      <c r="AB519" s="10"/>
      <c r="AC519" s="10"/>
    </row>
    <row r="520" spans="1:29" ht="9" customHeight="1">
      <c r="A520" s="11"/>
      <c r="B520" s="12"/>
      <c r="C520" s="12"/>
      <c r="D520" s="12"/>
      <c r="E520" s="12"/>
      <c r="F520" s="12"/>
      <c r="G520" s="12"/>
      <c r="H520" s="18" t="s">
        <v>9</v>
      </c>
      <c r="I520" s="12"/>
      <c r="J520" s="18" t="s">
        <v>9</v>
      </c>
      <c r="K520" s="12"/>
      <c r="L520" s="12"/>
      <c r="M520" s="12"/>
      <c r="N520" s="12"/>
      <c r="O520" s="12"/>
      <c r="P520" s="12"/>
      <c r="Q520" s="12"/>
      <c r="T520" s="14">
        <v>0</v>
      </c>
      <c r="U520" s="12"/>
      <c r="V520" s="12"/>
      <c r="W520" s="12"/>
      <c r="X520" s="14">
        <v>250</v>
      </c>
      <c r="Y520" s="12"/>
      <c r="Z520" s="12"/>
      <c r="AA520" s="12"/>
      <c r="AB520" s="12"/>
      <c r="AC520" s="12"/>
    </row>
    <row r="521" spans="1:29" ht="9" customHeight="1">
      <c r="A521" s="11"/>
      <c r="B521" s="12"/>
      <c r="C521" s="12"/>
      <c r="D521" s="12"/>
      <c r="E521" s="12"/>
      <c r="F521" s="12"/>
      <c r="G521" s="12"/>
      <c r="H521" s="18" t="s">
        <v>14</v>
      </c>
      <c r="I521" s="12"/>
      <c r="J521" s="18" t="s">
        <v>15</v>
      </c>
      <c r="K521" s="12"/>
      <c r="L521" s="12"/>
      <c r="M521" s="12"/>
      <c r="N521" s="12"/>
      <c r="O521" s="12"/>
      <c r="P521" s="12"/>
      <c r="Q521" s="12"/>
      <c r="T521" s="14">
        <v>88</v>
      </c>
      <c r="U521" s="12"/>
      <c r="V521" s="12"/>
      <c r="W521" s="12"/>
      <c r="X521" s="14">
        <v>3872.08</v>
      </c>
      <c r="Y521" s="12"/>
      <c r="Z521" s="12"/>
      <c r="AA521" s="12"/>
      <c r="AB521" s="12"/>
      <c r="AC521" s="12"/>
    </row>
    <row r="522" spans="1:29" ht="9" customHeight="1">
      <c r="A522" s="11"/>
      <c r="B522" s="12"/>
      <c r="C522" s="12"/>
      <c r="D522" s="12"/>
      <c r="E522" s="12"/>
      <c r="F522" s="12"/>
      <c r="G522" s="12"/>
      <c r="H522" s="18" t="s">
        <v>112</v>
      </c>
      <c r="I522" s="12"/>
      <c r="J522" s="18" t="s">
        <v>112</v>
      </c>
      <c r="K522" s="12"/>
      <c r="L522" s="12"/>
      <c r="M522" s="12"/>
      <c r="N522" s="12"/>
      <c r="O522" s="12"/>
      <c r="P522" s="12"/>
      <c r="Q522" s="12"/>
      <c r="T522" s="14">
        <v>0</v>
      </c>
      <c r="U522" s="12"/>
      <c r="V522" s="12"/>
      <c r="W522" s="12"/>
      <c r="X522" s="14">
        <v>1050</v>
      </c>
      <c r="Y522" s="12"/>
      <c r="Z522" s="12"/>
      <c r="AA522" s="12"/>
      <c r="AB522" s="12"/>
      <c r="AC522" s="12"/>
    </row>
    <row r="523" spans="1:29" ht="9" customHeight="1">
      <c r="A523" s="11"/>
      <c r="B523" s="12"/>
      <c r="C523" s="12"/>
      <c r="D523" s="12"/>
      <c r="E523" s="12"/>
      <c r="F523" s="12"/>
      <c r="G523" s="12"/>
      <c r="H523" s="18" t="s">
        <v>16</v>
      </c>
      <c r="I523" s="12"/>
      <c r="J523" s="18" t="s">
        <v>17</v>
      </c>
      <c r="K523" s="12"/>
      <c r="L523" s="12"/>
      <c r="M523" s="12"/>
      <c r="N523" s="12"/>
      <c r="O523" s="12"/>
      <c r="P523" s="12"/>
      <c r="Q523" s="12"/>
      <c r="R523" s="20" t="s">
        <v>16</v>
      </c>
      <c r="S523" s="12"/>
      <c r="T523" s="14">
        <v>106.5</v>
      </c>
      <c r="U523" s="12"/>
      <c r="V523" s="12"/>
      <c r="W523" s="12"/>
      <c r="X523" s="14">
        <v>7029.18</v>
      </c>
      <c r="Y523" s="12"/>
      <c r="Z523" s="12"/>
      <c r="AA523" s="12"/>
      <c r="AB523" s="12"/>
      <c r="AC523" s="12"/>
    </row>
    <row r="524" spans="1:29" ht="9" customHeight="1">
      <c r="A524" s="11"/>
      <c r="B524" s="12"/>
      <c r="C524" s="12"/>
      <c r="D524" s="12"/>
      <c r="E524" s="12"/>
      <c r="F524" s="12"/>
      <c r="G524" s="12"/>
      <c r="H524" s="18" t="s">
        <v>18</v>
      </c>
      <c r="I524" s="12"/>
      <c r="J524" s="18" t="s">
        <v>19</v>
      </c>
      <c r="K524" s="12"/>
      <c r="L524" s="12"/>
      <c r="M524" s="12"/>
      <c r="N524" s="12"/>
      <c r="O524" s="12"/>
      <c r="P524" s="12"/>
      <c r="Q524" s="12"/>
      <c r="T524" s="14">
        <v>24</v>
      </c>
      <c r="U524" s="12"/>
      <c r="V524" s="12"/>
      <c r="W524" s="12"/>
      <c r="X524" s="14">
        <v>1056.03</v>
      </c>
      <c r="Y524" s="12"/>
      <c r="Z524" s="12"/>
      <c r="AA524" s="12"/>
      <c r="AB524" s="12"/>
      <c r="AC524" s="12"/>
    </row>
    <row r="525" spans="1:29" ht="9" customHeight="1">
      <c r="A525" s="11"/>
      <c r="B525" s="12"/>
      <c r="C525" s="12"/>
      <c r="D525" s="12"/>
      <c r="E525" s="12"/>
      <c r="F525" s="12"/>
      <c r="G525" s="12"/>
      <c r="H525" s="18" t="s">
        <v>20</v>
      </c>
      <c r="I525" s="12"/>
      <c r="J525" s="18" t="s">
        <v>21</v>
      </c>
      <c r="K525" s="12"/>
      <c r="L525" s="12"/>
      <c r="M525" s="12"/>
      <c r="N525" s="12"/>
      <c r="O525" s="12"/>
      <c r="P525" s="12"/>
      <c r="Q525" s="12"/>
      <c r="R525" s="20" t="s">
        <v>22</v>
      </c>
      <c r="S525" s="12"/>
      <c r="T525" s="14">
        <v>1068</v>
      </c>
      <c r="U525" s="12"/>
      <c r="V525" s="12"/>
      <c r="W525" s="12"/>
      <c r="X525" s="14">
        <v>46993.07</v>
      </c>
      <c r="Y525" s="12"/>
      <c r="Z525" s="12"/>
      <c r="AA525" s="12"/>
      <c r="AB525" s="12"/>
      <c r="AC525" s="12"/>
    </row>
    <row r="526" spans="1:29" ht="9" customHeight="1">
      <c r="A526" s="11"/>
      <c r="B526" s="12"/>
      <c r="C526" s="12"/>
      <c r="D526" s="12"/>
      <c r="E526" s="12"/>
      <c r="F526" s="12"/>
      <c r="G526" s="12"/>
      <c r="H526" s="18" t="s">
        <v>28</v>
      </c>
      <c r="I526" s="12"/>
      <c r="J526" s="18" t="s">
        <v>28</v>
      </c>
      <c r="K526" s="12"/>
      <c r="L526" s="12"/>
      <c r="M526" s="12"/>
      <c r="N526" s="12"/>
      <c r="O526" s="12"/>
      <c r="P526" s="12"/>
      <c r="Q526" s="12"/>
      <c r="T526" s="14">
        <v>848</v>
      </c>
      <c r="U526" s="12"/>
      <c r="V526" s="12"/>
      <c r="W526" s="12"/>
      <c r="X526" s="14">
        <v>37312.85</v>
      </c>
      <c r="Y526" s="12"/>
      <c r="Z526" s="12"/>
      <c r="AA526" s="12"/>
      <c r="AB526" s="12"/>
      <c r="AC526" s="12"/>
    </row>
    <row r="527" spans="1:29" ht="9" customHeight="1">
      <c r="A527" s="11"/>
      <c r="B527" s="12"/>
      <c r="C527" s="12"/>
      <c r="D527" s="12"/>
      <c r="E527" s="12"/>
      <c r="F527" s="12"/>
      <c r="G527" s="12"/>
      <c r="H527" s="18" t="s">
        <v>23</v>
      </c>
      <c r="I527" s="12"/>
      <c r="J527" s="18" t="s">
        <v>24</v>
      </c>
      <c r="K527" s="12"/>
      <c r="L527" s="12"/>
      <c r="M527" s="12"/>
      <c r="N527" s="12"/>
      <c r="O527" s="12"/>
      <c r="P527" s="12"/>
      <c r="Q527" s="12"/>
      <c r="T527" s="14">
        <v>184</v>
      </c>
      <c r="U527" s="12"/>
      <c r="V527" s="12"/>
      <c r="W527" s="12"/>
      <c r="X527" s="14">
        <v>8096.18</v>
      </c>
      <c r="Y527" s="12"/>
      <c r="Z527" s="12"/>
      <c r="AA527" s="12"/>
      <c r="AB527" s="12"/>
      <c r="AC527" s="12"/>
    </row>
    <row r="528" spans="1:29" ht="9" customHeight="1">
      <c r="A528" s="13"/>
      <c r="B528" s="12"/>
      <c r="C528" s="12"/>
      <c r="D528" s="12"/>
      <c r="E528" s="12"/>
      <c r="F528" s="12"/>
      <c r="G528" s="12"/>
      <c r="H528" s="21" t="s">
        <v>25</v>
      </c>
      <c r="I528" s="22"/>
      <c r="J528" s="21"/>
      <c r="K528" s="22"/>
      <c r="L528" s="22"/>
      <c r="M528" s="22"/>
      <c r="N528" s="22"/>
      <c r="O528" s="22"/>
      <c r="P528" s="22"/>
      <c r="Q528" s="22"/>
      <c r="R528" s="21"/>
      <c r="S528" s="22"/>
      <c r="T528" s="23">
        <f>SUM(T520:W527)</f>
        <v>2318.5</v>
      </c>
      <c r="U528" s="22"/>
      <c r="V528" s="22"/>
      <c r="W528" s="22"/>
      <c r="X528" s="23">
        <f>SUM(X520:AC527)</f>
        <v>105659.38999999998</v>
      </c>
      <c r="Y528" s="22"/>
      <c r="Z528" s="22"/>
      <c r="AA528" s="22"/>
      <c r="AB528" s="22"/>
      <c r="AC528" s="22"/>
    </row>
    <row r="529" ht="9" customHeight="1"/>
    <row r="530" spans="1:29" ht="12.75">
      <c r="A530" s="11"/>
      <c r="B530" s="12"/>
      <c r="C530" s="11"/>
      <c r="D530" s="12"/>
      <c r="E530" s="12"/>
      <c r="F530" s="12"/>
      <c r="G530" s="12"/>
      <c r="H530" s="12"/>
      <c r="I530" s="11"/>
      <c r="J530" s="12"/>
      <c r="K530" s="12"/>
      <c r="L530" s="12"/>
      <c r="M530" s="13"/>
      <c r="N530" s="12"/>
      <c r="O530" s="12"/>
      <c r="P530" s="12"/>
      <c r="Q530" s="12"/>
      <c r="R530" s="12"/>
      <c r="S530" s="11"/>
      <c r="T530" s="12"/>
      <c r="U530" s="12"/>
      <c r="V530" s="12"/>
      <c r="W530" s="11"/>
      <c r="X530" s="12"/>
      <c r="Y530" s="12"/>
      <c r="Z530" s="12"/>
      <c r="AA530" s="1"/>
      <c r="AB530" s="1"/>
      <c r="AC530" s="1"/>
    </row>
    <row r="531" spans="1:29" ht="12.75">
      <c r="A531" s="15"/>
      <c r="B531" s="12"/>
      <c r="C531" s="16" t="s">
        <v>125</v>
      </c>
      <c r="D531" s="12"/>
      <c r="E531" s="12"/>
      <c r="F531" s="12"/>
      <c r="G531" s="12"/>
      <c r="H531" s="12"/>
      <c r="I531" s="12"/>
      <c r="J531" s="12"/>
      <c r="K531" s="12"/>
      <c r="L531" s="12"/>
      <c r="M531" s="17" t="s">
        <v>126</v>
      </c>
      <c r="N531" s="12"/>
      <c r="O531" s="12"/>
      <c r="P531" s="12"/>
      <c r="Q531" s="12"/>
      <c r="R531" s="12"/>
      <c r="S531" s="17"/>
      <c r="T531" s="12"/>
      <c r="U531" s="12"/>
      <c r="V531" s="12"/>
      <c r="W531" s="15"/>
      <c r="X531" s="12"/>
      <c r="Y531" s="12"/>
      <c r="Z531" s="12"/>
      <c r="AA531" s="2"/>
      <c r="AB531" s="2"/>
      <c r="AC531" s="2"/>
    </row>
    <row r="532" spans="1:29" ht="9" customHeight="1">
      <c r="A532" s="18"/>
      <c r="B532" s="12"/>
      <c r="C532" s="12"/>
      <c r="D532" s="12"/>
      <c r="E532" s="12"/>
      <c r="F532" s="12"/>
      <c r="G532" s="12"/>
      <c r="H532" s="19" t="s">
        <v>4</v>
      </c>
      <c r="I532" s="10"/>
      <c r="J532" s="19" t="s">
        <v>5</v>
      </c>
      <c r="K532" s="10"/>
      <c r="L532" s="10"/>
      <c r="M532" s="10"/>
      <c r="N532" s="10"/>
      <c r="O532" s="10"/>
      <c r="P532" s="10"/>
      <c r="Q532" s="10"/>
      <c r="R532" s="9" t="s">
        <v>6</v>
      </c>
      <c r="S532" s="10"/>
      <c r="T532" s="9" t="s">
        <v>7</v>
      </c>
      <c r="U532" s="10"/>
      <c r="V532" s="10"/>
      <c r="W532" s="10"/>
      <c r="X532" s="9" t="s">
        <v>8</v>
      </c>
      <c r="Y532" s="10"/>
      <c r="Z532" s="10"/>
      <c r="AA532" s="10"/>
      <c r="AB532" s="10"/>
      <c r="AC532" s="10"/>
    </row>
    <row r="533" spans="1:29" ht="9" customHeight="1">
      <c r="A533" s="11"/>
      <c r="B533" s="12"/>
      <c r="C533" s="12"/>
      <c r="D533" s="12"/>
      <c r="E533" s="12"/>
      <c r="F533" s="12"/>
      <c r="G533" s="12"/>
      <c r="H533" s="18" t="s">
        <v>41</v>
      </c>
      <c r="I533" s="12"/>
      <c r="J533" s="18" t="s">
        <v>42</v>
      </c>
      <c r="K533" s="12"/>
      <c r="L533" s="12"/>
      <c r="M533" s="12"/>
      <c r="N533" s="12"/>
      <c r="O533" s="12"/>
      <c r="P533" s="12"/>
      <c r="Q533" s="12"/>
      <c r="T533" s="14">
        <v>20</v>
      </c>
      <c r="U533" s="12"/>
      <c r="V533" s="12"/>
      <c r="W533" s="12"/>
      <c r="X533" s="14">
        <v>880.02</v>
      </c>
      <c r="Y533" s="12"/>
      <c r="Z533" s="12"/>
      <c r="AA533" s="12"/>
      <c r="AB533" s="12"/>
      <c r="AC533" s="12"/>
    </row>
    <row r="534" spans="1:29" ht="9" customHeight="1">
      <c r="A534" s="11"/>
      <c r="B534" s="12"/>
      <c r="C534" s="12"/>
      <c r="D534" s="12"/>
      <c r="E534" s="12"/>
      <c r="F534" s="12"/>
      <c r="G534" s="12"/>
      <c r="H534" s="18" t="s">
        <v>14</v>
      </c>
      <c r="I534" s="12"/>
      <c r="J534" s="18" t="s">
        <v>15</v>
      </c>
      <c r="K534" s="12"/>
      <c r="L534" s="12"/>
      <c r="M534" s="12"/>
      <c r="N534" s="12"/>
      <c r="O534" s="12"/>
      <c r="P534" s="12"/>
      <c r="Q534" s="12"/>
      <c r="T534" s="14">
        <v>4</v>
      </c>
      <c r="U534" s="12"/>
      <c r="V534" s="12"/>
      <c r="W534" s="12"/>
      <c r="X534" s="14">
        <v>176</v>
      </c>
      <c r="Y534" s="12"/>
      <c r="Z534" s="12"/>
      <c r="AA534" s="12"/>
      <c r="AB534" s="12"/>
      <c r="AC534" s="12"/>
    </row>
    <row r="535" spans="1:29" ht="9" customHeight="1">
      <c r="A535" s="11"/>
      <c r="B535" s="12"/>
      <c r="C535" s="12"/>
      <c r="D535" s="12"/>
      <c r="E535" s="12"/>
      <c r="F535" s="12"/>
      <c r="G535" s="12"/>
      <c r="H535" s="18" t="s">
        <v>16</v>
      </c>
      <c r="I535" s="12"/>
      <c r="J535" s="18" t="s">
        <v>17</v>
      </c>
      <c r="K535" s="12"/>
      <c r="L535" s="12"/>
      <c r="M535" s="12"/>
      <c r="N535" s="12"/>
      <c r="O535" s="12"/>
      <c r="P535" s="12"/>
      <c r="Q535" s="12"/>
      <c r="R535" s="20" t="s">
        <v>16</v>
      </c>
      <c r="S535" s="12"/>
      <c r="T535" s="14">
        <v>276.5</v>
      </c>
      <c r="U535" s="12"/>
      <c r="V535" s="12"/>
      <c r="W535" s="12"/>
      <c r="X535" s="14">
        <v>18249.43</v>
      </c>
      <c r="Y535" s="12"/>
      <c r="Z535" s="12"/>
      <c r="AA535" s="12"/>
      <c r="AB535" s="12"/>
      <c r="AC535" s="12"/>
    </row>
    <row r="536" spans="1:29" ht="9" customHeight="1">
      <c r="A536" s="11"/>
      <c r="B536" s="12"/>
      <c r="C536" s="12"/>
      <c r="D536" s="12"/>
      <c r="E536" s="12"/>
      <c r="F536" s="12"/>
      <c r="G536" s="12"/>
      <c r="H536" s="18" t="s">
        <v>18</v>
      </c>
      <c r="I536" s="12"/>
      <c r="J536" s="18" t="s">
        <v>19</v>
      </c>
      <c r="K536" s="12"/>
      <c r="L536" s="12"/>
      <c r="M536" s="12"/>
      <c r="N536" s="12"/>
      <c r="O536" s="12"/>
      <c r="P536" s="12"/>
      <c r="Q536" s="12"/>
      <c r="T536" s="14">
        <v>24</v>
      </c>
      <c r="U536" s="12"/>
      <c r="V536" s="12"/>
      <c r="W536" s="12"/>
      <c r="X536" s="14">
        <v>1056.03</v>
      </c>
      <c r="Y536" s="12"/>
      <c r="Z536" s="12"/>
      <c r="AA536" s="12"/>
      <c r="AB536" s="12"/>
      <c r="AC536" s="12"/>
    </row>
    <row r="537" spans="1:29" ht="9" customHeight="1">
      <c r="A537" s="11"/>
      <c r="B537" s="12"/>
      <c r="C537" s="12"/>
      <c r="D537" s="12"/>
      <c r="E537" s="12"/>
      <c r="F537" s="12"/>
      <c r="G537" s="12"/>
      <c r="H537" s="18" t="s">
        <v>20</v>
      </c>
      <c r="I537" s="12"/>
      <c r="J537" s="18" t="s">
        <v>21</v>
      </c>
      <c r="K537" s="12"/>
      <c r="L537" s="12"/>
      <c r="M537" s="12"/>
      <c r="N537" s="12"/>
      <c r="O537" s="12"/>
      <c r="P537" s="12"/>
      <c r="Q537" s="12"/>
      <c r="R537" s="20" t="s">
        <v>22</v>
      </c>
      <c r="S537" s="12"/>
      <c r="T537" s="14">
        <v>1718</v>
      </c>
      <c r="U537" s="12"/>
      <c r="V537" s="12"/>
      <c r="W537" s="12"/>
      <c r="X537" s="14">
        <v>75593.71</v>
      </c>
      <c r="Y537" s="12"/>
      <c r="Z537" s="12"/>
      <c r="AA537" s="12"/>
      <c r="AB537" s="12"/>
      <c r="AC537" s="12"/>
    </row>
    <row r="538" spans="1:29" ht="9" customHeight="1">
      <c r="A538" s="11"/>
      <c r="B538" s="12"/>
      <c r="C538" s="12"/>
      <c r="D538" s="12"/>
      <c r="E538" s="12"/>
      <c r="F538" s="12"/>
      <c r="G538" s="12"/>
      <c r="H538" s="18" t="s">
        <v>28</v>
      </c>
      <c r="I538" s="12"/>
      <c r="J538" s="18" t="s">
        <v>28</v>
      </c>
      <c r="K538" s="12"/>
      <c r="L538" s="12"/>
      <c r="M538" s="12"/>
      <c r="N538" s="12"/>
      <c r="O538" s="12"/>
      <c r="P538" s="12"/>
      <c r="Q538" s="12"/>
      <c r="T538" s="14">
        <v>180</v>
      </c>
      <c r="U538" s="12"/>
      <c r="V538" s="12"/>
      <c r="W538" s="12"/>
      <c r="X538" s="14">
        <v>7920.18</v>
      </c>
      <c r="Y538" s="12"/>
      <c r="Z538" s="12"/>
      <c r="AA538" s="12"/>
      <c r="AB538" s="12"/>
      <c r="AC538" s="12"/>
    </row>
    <row r="539" spans="1:29" ht="9" customHeight="1">
      <c r="A539" s="11"/>
      <c r="B539" s="12"/>
      <c r="C539" s="12"/>
      <c r="D539" s="12"/>
      <c r="E539" s="12"/>
      <c r="F539" s="12"/>
      <c r="G539" s="12"/>
      <c r="H539" s="18" t="s">
        <v>43</v>
      </c>
      <c r="I539" s="12"/>
      <c r="J539" s="18" t="s">
        <v>44</v>
      </c>
      <c r="K539" s="12"/>
      <c r="L539" s="12"/>
      <c r="M539" s="12"/>
      <c r="N539" s="12"/>
      <c r="O539" s="12"/>
      <c r="P539" s="12"/>
      <c r="Q539" s="12"/>
      <c r="T539" s="14">
        <v>48</v>
      </c>
      <c r="U539" s="12"/>
      <c r="V539" s="12"/>
      <c r="W539" s="12"/>
      <c r="X539" s="14">
        <v>2112.05</v>
      </c>
      <c r="Y539" s="12"/>
      <c r="Z539" s="12"/>
      <c r="AA539" s="12"/>
      <c r="AB539" s="12"/>
      <c r="AC539" s="12"/>
    </row>
    <row r="540" spans="1:29" ht="9" customHeight="1">
      <c r="A540" s="11"/>
      <c r="B540" s="12"/>
      <c r="C540" s="12"/>
      <c r="D540" s="12"/>
      <c r="E540" s="12"/>
      <c r="F540" s="12"/>
      <c r="G540" s="12"/>
      <c r="H540" s="18" t="s">
        <v>23</v>
      </c>
      <c r="I540" s="12"/>
      <c r="J540" s="18" t="s">
        <v>24</v>
      </c>
      <c r="K540" s="12"/>
      <c r="L540" s="12"/>
      <c r="M540" s="12"/>
      <c r="N540" s="12"/>
      <c r="O540" s="12"/>
      <c r="P540" s="12"/>
      <c r="Q540" s="12"/>
      <c r="T540" s="14">
        <v>96</v>
      </c>
      <c r="U540" s="12"/>
      <c r="V540" s="12"/>
      <c r="W540" s="12"/>
      <c r="X540" s="14">
        <v>4224.1</v>
      </c>
      <c r="Y540" s="12"/>
      <c r="Z540" s="12"/>
      <c r="AA540" s="12"/>
      <c r="AB540" s="12"/>
      <c r="AC540" s="12"/>
    </row>
    <row r="541" spans="1:29" ht="9" customHeight="1">
      <c r="A541" s="13"/>
      <c r="B541" s="12"/>
      <c r="C541" s="12"/>
      <c r="D541" s="12"/>
      <c r="E541" s="12"/>
      <c r="F541" s="12"/>
      <c r="G541" s="12"/>
      <c r="H541" s="21" t="s">
        <v>25</v>
      </c>
      <c r="I541" s="22"/>
      <c r="J541" s="21"/>
      <c r="K541" s="22"/>
      <c r="L541" s="22"/>
      <c r="M541" s="22"/>
      <c r="N541" s="22"/>
      <c r="O541" s="22"/>
      <c r="P541" s="22"/>
      <c r="Q541" s="22"/>
      <c r="R541" s="21"/>
      <c r="S541" s="22"/>
      <c r="T541" s="23">
        <f>SUM(T533:W540)</f>
        <v>2366.5</v>
      </c>
      <c r="U541" s="22"/>
      <c r="V541" s="22"/>
      <c r="W541" s="22"/>
      <c r="X541" s="23">
        <f>SUM(X533:AC540)</f>
        <v>110211.52</v>
      </c>
      <c r="Y541" s="22"/>
      <c r="Z541" s="22"/>
      <c r="AA541" s="22"/>
      <c r="AB541" s="22"/>
      <c r="AC541" s="22"/>
    </row>
    <row r="542" ht="409.5" customHeight="1" hidden="1"/>
    <row r="543" ht="9" customHeight="1"/>
    <row r="544" spans="1:29" ht="12.75">
      <c r="A544" s="11"/>
      <c r="B544" s="12"/>
      <c r="C544" s="11"/>
      <c r="D544" s="12"/>
      <c r="E544" s="12"/>
      <c r="F544" s="12"/>
      <c r="G544" s="12"/>
      <c r="H544" s="12"/>
      <c r="I544" s="11"/>
      <c r="J544" s="12"/>
      <c r="K544" s="12"/>
      <c r="L544" s="12"/>
      <c r="M544" s="13"/>
      <c r="N544" s="12"/>
      <c r="O544" s="12"/>
      <c r="P544" s="12"/>
      <c r="Q544" s="12"/>
      <c r="R544" s="12"/>
      <c r="S544" s="11"/>
      <c r="T544" s="12"/>
      <c r="U544" s="12"/>
      <c r="V544" s="12"/>
      <c r="W544" s="11"/>
      <c r="X544" s="12"/>
      <c r="Y544" s="12"/>
      <c r="Z544" s="12"/>
      <c r="AA544" s="1"/>
      <c r="AB544" s="1"/>
      <c r="AC544" s="1"/>
    </row>
    <row r="545" spans="1:29" ht="12.75">
      <c r="A545" s="15"/>
      <c r="B545" s="12"/>
      <c r="C545" s="16" t="s">
        <v>127</v>
      </c>
      <c r="D545" s="12"/>
      <c r="E545" s="12"/>
      <c r="F545" s="12"/>
      <c r="G545" s="12"/>
      <c r="H545" s="12"/>
      <c r="I545" s="12"/>
      <c r="J545" s="12"/>
      <c r="K545" s="12"/>
      <c r="L545" s="12"/>
      <c r="M545" s="17" t="s">
        <v>128</v>
      </c>
      <c r="N545" s="12"/>
      <c r="O545" s="12"/>
      <c r="P545" s="12"/>
      <c r="Q545" s="12"/>
      <c r="R545" s="12"/>
      <c r="S545" s="17"/>
      <c r="T545" s="12"/>
      <c r="U545" s="12"/>
      <c r="V545" s="12"/>
      <c r="W545" s="15"/>
      <c r="X545" s="12"/>
      <c r="Y545" s="12"/>
      <c r="Z545" s="12"/>
      <c r="AA545" s="2"/>
      <c r="AB545" s="2"/>
      <c r="AC545" s="2"/>
    </row>
    <row r="546" spans="1:29" ht="9" customHeight="1">
      <c r="A546" s="18"/>
      <c r="B546" s="12"/>
      <c r="C546" s="12"/>
      <c r="D546" s="12"/>
      <c r="E546" s="12"/>
      <c r="F546" s="12"/>
      <c r="G546" s="12"/>
      <c r="H546" s="19" t="s">
        <v>4</v>
      </c>
      <c r="I546" s="10"/>
      <c r="J546" s="19" t="s">
        <v>5</v>
      </c>
      <c r="K546" s="10"/>
      <c r="L546" s="10"/>
      <c r="M546" s="10"/>
      <c r="N546" s="10"/>
      <c r="O546" s="10"/>
      <c r="P546" s="10"/>
      <c r="Q546" s="10"/>
      <c r="R546" s="9" t="s">
        <v>6</v>
      </c>
      <c r="S546" s="10"/>
      <c r="T546" s="9" t="s">
        <v>7</v>
      </c>
      <c r="U546" s="10"/>
      <c r="V546" s="10"/>
      <c r="W546" s="10"/>
      <c r="X546" s="9" t="s">
        <v>8</v>
      </c>
      <c r="Y546" s="10"/>
      <c r="Z546" s="10"/>
      <c r="AA546" s="10"/>
      <c r="AB546" s="10"/>
      <c r="AC546" s="10"/>
    </row>
    <row r="547" spans="1:29" ht="9" customHeight="1">
      <c r="A547" s="11"/>
      <c r="B547" s="12"/>
      <c r="C547" s="12"/>
      <c r="D547" s="12"/>
      <c r="E547" s="12"/>
      <c r="F547" s="12"/>
      <c r="G547" s="12"/>
      <c r="H547" s="18" t="s">
        <v>41</v>
      </c>
      <c r="I547" s="12"/>
      <c r="J547" s="18" t="s">
        <v>42</v>
      </c>
      <c r="K547" s="12"/>
      <c r="L547" s="12"/>
      <c r="M547" s="12"/>
      <c r="N547" s="12"/>
      <c r="O547" s="12"/>
      <c r="P547" s="12"/>
      <c r="Q547" s="12"/>
      <c r="T547" s="14">
        <v>87</v>
      </c>
      <c r="U547" s="12"/>
      <c r="V547" s="12"/>
      <c r="W547" s="12"/>
      <c r="X547" s="14">
        <v>3157.98</v>
      </c>
      <c r="Y547" s="12"/>
      <c r="Z547" s="12"/>
      <c r="AA547" s="12"/>
      <c r="AB547" s="12"/>
      <c r="AC547" s="12"/>
    </row>
    <row r="548" spans="1:29" ht="9" customHeight="1">
      <c r="A548" s="11"/>
      <c r="B548" s="12"/>
      <c r="C548" s="12"/>
      <c r="D548" s="12"/>
      <c r="E548" s="12"/>
      <c r="F548" s="12"/>
      <c r="G548" s="12"/>
      <c r="H548" s="18" t="s">
        <v>14</v>
      </c>
      <c r="I548" s="12"/>
      <c r="J548" s="18" t="s">
        <v>15</v>
      </c>
      <c r="K548" s="12"/>
      <c r="L548" s="12"/>
      <c r="M548" s="12"/>
      <c r="N548" s="12"/>
      <c r="O548" s="12"/>
      <c r="P548" s="12"/>
      <c r="Q548" s="12"/>
      <c r="T548" s="14">
        <v>80</v>
      </c>
      <c r="U548" s="12"/>
      <c r="V548" s="12"/>
      <c r="W548" s="12"/>
      <c r="X548" s="14">
        <v>2814.88</v>
      </c>
      <c r="Y548" s="12"/>
      <c r="Z548" s="12"/>
      <c r="AA548" s="12"/>
      <c r="AB548" s="12"/>
      <c r="AC548" s="12"/>
    </row>
    <row r="549" spans="1:29" ht="9" customHeight="1">
      <c r="A549" s="11"/>
      <c r="B549" s="12"/>
      <c r="C549" s="12"/>
      <c r="D549" s="12"/>
      <c r="E549" s="12"/>
      <c r="F549" s="12"/>
      <c r="G549" s="12"/>
      <c r="H549" s="18" t="s">
        <v>112</v>
      </c>
      <c r="I549" s="12"/>
      <c r="J549" s="18" t="s">
        <v>112</v>
      </c>
      <c r="K549" s="12"/>
      <c r="L549" s="12"/>
      <c r="M549" s="12"/>
      <c r="N549" s="12"/>
      <c r="O549" s="12"/>
      <c r="P549" s="12"/>
      <c r="Q549" s="12"/>
      <c r="T549" s="14">
        <v>0</v>
      </c>
      <c r="U549" s="12"/>
      <c r="V549" s="12"/>
      <c r="W549" s="12"/>
      <c r="X549" s="14">
        <v>880</v>
      </c>
      <c r="Y549" s="12"/>
      <c r="Z549" s="12"/>
      <c r="AA549" s="12"/>
      <c r="AB549" s="12"/>
      <c r="AC549" s="12"/>
    </row>
    <row r="550" spans="1:29" ht="9" customHeight="1">
      <c r="A550" s="11"/>
      <c r="B550" s="12"/>
      <c r="C550" s="12"/>
      <c r="D550" s="12"/>
      <c r="E550" s="12"/>
      <c r="F550" s="12"/>
      <c r="G550" s="12"/>
      <c r="H550" s="18" t="s">
        <v>16</v>
      </c>
      <c r="I550" s="12"/>
      <c r="J550" s="18" t="s">
        <v>17</v>
      </c>
      <c r="K550" s="12"/>
      <c r="L550" s="12"/>
      <c r="M550" s="12"/>
      <c r="N550" s="12"/>
      <c r="O550" s="12"/>
      <c r="P550" s="12"/>
      <c r="Q550" s="12"/>
      <c r="R550" s="20" t="s">
        <v>16</v>
      </c>
      <c r="S550" s="12"/>
      <c r="T550" s="14">
        <v>296.5</v>
      </c>
      <c r="U550" s="12"/>
      <c r="V550" s="12"/>
      <c r="W550" s="12"/>
      <c r="X550" s="14">
        <v>15849.65</v>
      </c>
      <c r="Y550" s="12"/>
      <c r="Z550" s="12"/>
      <c r="AA550" s="12"/>
      <c r="AB550" s="12"/>
      <c r="AC550" s="12"/>
    </row>
    <row r="551" spans="1:29" ht="9" customHeight="1">
      <c r="A551" s="11"/>
      <c r="B551" s="12"/>
      <c r="C551" s="12"/>
      <c r="D551" s="12"/>
      <c r="E551" s="12"/>
      <c r="F551" s="12"/>
      <c r="G551" s="12"/>
      <c r="H551" s="18" t="s">
        <v>18</v>
      </c>
      <c r="I551" s="12"/>
      <c r="J551" s="18" t="s">
        <v>19</v>
      </c>
      <c r="K551" s="12"/>
      <c r="L551" s="12"/>
      <c r="M551" s="12"/>
      <c r="N551" s="12"/>
      <c r="O551" s="12"/>
      <c r="P551" s="12"/>
      <c r="Q551" s="12"/>
      <c r="T551" s="14">
        <v>16</v>
      </c>
      <c r="U551" s="12"/>
      <c r="V551" s="12"/>
      <c r="W551" s="12"/>
      <c r="X551" s="14">
        <v>562.98</v>
      </c>
      <c r="Y551" s="12"/>
      <c r="Z551" s="12"/>
      <c r="AA551" s="12"/>
      <c r="AB551" s="12"/>
      <c r="AC551" s="12"/>
    </row>
    <row r="552" spans="1:29" ht="9" customHeight="1">
      <c r="A552" s="11"/>
      <c r="B552" s="12"/>
      <c r="C552" s="12"/>
      <c r="D552" s="12"/>
      <c r="E552" s="12"/>
      <c r="F552" s="12"/>
      <c r="G552" s="12"/>
      <c r="H552" s="18" t="s">
        <v>20</v>
      </c>
      <c r="I552" s="12"/>
      <c r="J552" s="18" t="s">
        <v>21</v>
      </c>
      <c r="K552" s="12"/>
      <c r="L552" s="12"/>
      <c r="M552" s="12"/>
      <c r="N552" s="12"/>
      <c r="O552" s="12"/>
      <c r="P552" s="12"/>
      <c r="Q552" s="12"/>
      <c r="R552" s="20" t="s">
        <v>22</v>
      </c>
      <c r="S552" s="12"/>
      <c r="T552" s="14">
        <v>1779</v>
      </c>
      <c r="U552" s="12"/>
      <c r="V552" s="12"/>
      <c r="W552" s="12"/>
      <c r="X552" s="14">
        <v>63597.3</v>
      </c>
      <c r="Y552" s="12"/>
      <c r="Z552" s="12"/>
      <c r="AA552" s="12"/>
      <c r="AB552" s="12"/>
      <c r="AC552" s="12"/>
    </row>
    <row r="553" spans="1:29" ht="9" customHeight="1">
      <c r="A553" s="11"/>
      <c r="B553" s="12"/>
      <c r="C553" s="12"/>
      <c r="D553" s="12"/>
      <c r="E553" s="12"/>
      <c r="F553" s="12"/>
      <c r="G553" s="12"/>
      <c r="H553" s="18" t="s">
        <v>28</v>
      </c>
      <c r="I553" s="12"/>
      <c r="J553" s="18" t="s">
        <v>28</v>
      </c>
      <c r="K553" s="12"/>
      <c r="L553" s="12"/>
      <c r="M553" s="12"/>
      <c r="N553" s="12"/>
      <c r="O553" s="12"/>
      <c r="P553" s="12"/>
      <c r="Q553" s="12"/>
      <c r="T553" s="14">
        <v>112</v>
      </c>
      <c r="U553" s="12"/>
      <c r="V553" s="12"/>
      <c r="W553" s="12"/>
      <c r="X553" s="14">
        <v>3983.07</v>
      </c>
      <c r="Y553" s="12"/>
      <c r="Z553" s="12"/>
      <c r="AA553" s="12"/>
      <c r="AB553" s="12"/>
      <c r="AC553" s="12"/>
    </row>
    <row r="554" spans="1:29" ht="9" customHeight="1">
      <c r="A554" s="11"/>
      <c r="B554" s="12"/>
      <c r="C554" s="12"/>
      <c r="D554" s="12"/>
      <c r="E554" s="12"/>
      <c r="F554" s="12"/>
      <c r="G554" s="12"/>
      <c r="H554" s="18" t="s">
        <v>43</v>
      </c>
      <c r="I554" s="12"/>
      <c r="J554" s="18" t="s">
        <v>44</v>
      </c>
      <c r="K554" s="12"/>
      <c r="L554" s="12"/>
      <c r="M554" s="12"/>
      <c r="N554" s="12"/>
      <c r="O554" s="12"/>
      <c r="P554" s="12"/>
      <c r="Q554" s="12"/>
      <c r="T554" s="14">
        <v>16</v>
      </c>
      <c r="U554" s="12"/>
      <c r="V554" s="12"/>
      <c r="W554" s="12"/>
      <c r="X554" s="14">
        <v>562.98</v>
      </c>
      <c r="Y554" s="12"/>
      <c r="Z554" s="12"/>
      <c r="AA554" s="12"/>
      <c r="AB554" s="12"/>
      <c r="AC554" s="12"/>
    </row>
    <row r="555" spans="1:29" ht="9" customHeight="1">
      <c r="A555" s="11"/>
      <c r="B555" s="12"/>
      <c r="C555" s="12"/>
      <c r="D555" s="12"/>
      <c r="E555" s="12"/>
      <c r="F555" s="12"/>
      <c r="G555" s="12"/>
      <c r="H555" s="18" t="s">
        <v>23</v>
      </c>
      <c r="I555" s="12"/>
      <c r="J555" s="18" t="s">
        <v>24</v>
      </c>
      <c r="K555" s="12"/>
      <c r="L555" s="12"/>
      <c r="M555" s="12"/>
      <c r="N555" s="12"/>
      <c r="O555" s="12"/>
      <c r="P555" s="12"/>
      <c r="Q555" s="12"/>
      <c r="T555" s="14">
        <v>88</v>
      </c>
      <c r="U555" s="12"/>
      <c r="V555" s="12"/>
      <c r="W555" s="12"/>
      <c r="X555" s="14">
        <v>3166.78</v>
      </c>
      <c r="Y555" s="12"/>
      <c r="Z555" s="12"/>
      <c r="AA555" s="12"/>
      <c r="AB555" s="12"/>
      <c r="AC555" s="12"/>
    </row>
    <row r="556" spans="1:29" ht="9" customHeight="1">
      <c r="A556" s="13"/>
      <c r="B556" s="12"/>
      <c r="C556" s="12"/>
      <c r="D556" s="12"/>
      <c r="E556" s="12"/>
      <c r="F556" s="12"/>
      <c r="G556" s="12"/>
      <c r="H556" s="21" t="s">
        <v>25</v>
      </c>
      <c r="I556" s="22"/>
      <c r="J556" s="21"/>
      <c r="K556" s="22"/>
      <c r="L556" s="22"/>
      <c r="M556" s="22"/>
      <c r="N556" s="22"/>
      <c r="O556" s="22"/>
      <c r="P556" s="22"/>
      <c r="Q556" s="22"/>
      <c r="R556" s="21"/>
      <c r="S556" s="22"/>
      <c r="T556" s="23">
        <f>SUM(T547:W555)</f>
        <v>2474.5</v>
      </c>
      <c r="U556" s="22"/>
      <c r="V556" s="22"/>
      <c r="W556" s="22"/>
      <c r="X556" s="23">
        <f>SUM(X547:AC555)</f>
        <v>94575.62000000001</v>
      </c>
      <c r="Y556" s="22"/>
      <c r="Z556" s="22"/>
      <c r="AA556" s="22"/>
      <c r="AB556" s="22"/>
      <c r="AC556" s="22"/>
    </row>
    <row r="557" ht="9" customHeight="1"/>
    <row r="558" spans="1:29" ht="12.75">
      <c r="A558" s="11"/>
      <c r="B558" s="12"/>
      <c r="C558" s="11"/>
      <c r="D558" s="12"/>
      <c r="E558" s="12"/>
      <c r="F558" s="12"/>
      <c r="G558" s="12"/>
      <c r="H558" s="12"/>
      <c r="I558" s="11"/>
      <c r="J558" s="12"/>
      <c r="K558" s="12"/>
      <c r="L558" s="12"/>
      <c r="M558" s="13"/>
      <c r="N558" s="12"/>
      <c r="O558" s="12"/>
      <c r="P558" s="12"/>
      <c r="Q558" s="12"/>
      <c r="R558" s="12"/>
      <c r="S558" s="11"/>
      <c r="T558" s="12"/>
      <c r="U558" s="12"/>
      <c r="V558" s="12"/>
      <c r="W558" s="11"/>
      <c r="X558" s="12"/>
      <c r="Y558" s="12"/>
      <c r="Z558" s="12"/>
      <c r="AA558" s="1"/>
      <c r="AB558" s="1"/>
      <c r="AC558" s="1"/>
    </row>
    <row r="559" spans="1:29" ht="12.75">
      <c r="A559" s="15"/>
      <c r="B559" s="12"/>
      <c r="C559" s="16" t="s">
        <v>129</v>
      </c>
      <c r="D559" s="12"/>
      <c r="E559" s="12"/>
      <c r="F559" s="12"/>
      <c r="G559" s="12"/>
      <c r="H559" s="12"/>
      <c r="I559" s="12"/>
      <c r="J559" s="12"/>
      <c r="K559" s="12"/>
      <c r="L559" s="12"/>
      <c r="M559" s="17" t="s">
        <v>130</v>
      </c>
      <c r="N559" s="12"/>
      <c r="O559" s="12"/>
      <c r="P559" s="12"/>
      <c r="Q559" s="12"/>
      <c r="R559" s="12"/>
      <c r="S559" s="17"/>
      <c r="T559" s="12"/>
      <c r="U559" s="12"/>
      <c r="V559" s="12"/>
      <c r="W559" s="15"/>
      <c r="X559" s="12"/>
      <c r="Y559" s="12"/>
      <c r="Z559" s="12"/>
      <c r="AA559" s="2"/>
      <c r="AB559" s="2"/>
      <c r="AC559" s="2"/>
    </row>
    <row r="560" spans="1:29" ht="9" customHeight="1">
      <c r="A560" s="18"/>
      <c r="B560" s="12"/>
      <c r="C560" s="12"/>
      <c r="D560" s="12"/>
      <c r="E560" s="12"/>
      <c r="F560" s="12"/>
      <c r="G560" s="12"/>
      <c r="H560" s="19" t="s">
        <v>4</v>
      </c>
      <c r="I560" s="10"/>
      <c r="J560" s="19" t="s">
        <v>5</v>
      </c>
      <c r="K560" s="10"/>
      <c r="L560" s="10"/>
      <c r="M560" s="10"/>
      <c r="N560" s="10"/>
      <c r="O560" s="10"/>
      <c r="P560" s="10"/>
      <c r="Q560" s="10"/>
      <c r="R560" s="9" t="s">
        <v>6</v>
      </c>
      <c r="S560" s="10"/>
      <c r="T560" s="9" t="s">
        <v>7</v>
      </c>
      <c r="U560" s="10"/>
      <c r="V560" s="10"/>
      <c r="W560" s="10"/>
      <c r="X560" s="9" t="s">
        <v>8</v>
      </c>
      <c r="Y560" s="10"/>
      <c r="Z560" s="10"/>
      <c r="AA560" s="10"/>
      <c r="AB560" s="10"/>
      <c r="AC560" s="10"/>
    </row>
    <row r="561" spans="1:29" ht="9" customHeight="1">
      <c r="A561" s="11"/>
      <c r="B561" s="12"/>
      <c r="C561" s="12"/>
      <c r="D561" s="12"/>
      <c r="E561" s="12"/>
      <c r="F561" s="12"/>
      <c r="G561" s="12"/>
      <c r="H561" s="18" t="s">
        <v>41</v>
      </c>
      <c r="I561" s="12"/>
      <c r="J561" s="18" t="s">
        <v>42</v>
      </c>
      <c r="K561" s="12"/>
      <c r="L561" s="12"/>
      <c r="M561" s="12"/>
      <c r="N561" s="12"/>
      <c r="O561" s="12"/>
      <c r="P561" s="12"/>
      <c r="Q561" s="12"/>
      <c r="T561" s="14">
        <v>86</v>
      </c>
      <c r="U561" s="12"/>
      <c r="V561" s="12"/>
      <c r="W561" s="12"/>
      <c r="X561" s="14">
        <v>2881.95</v>
      </c>
      <c r="Y561" s="12"/>
      <c r="Z561" s="12"/>
      <c r="AA561" s="12"/>
      <c r="AB561" s="12"/>
      <c r="AC561" s="12"/>
    </row>
    <row r="562" spans="1:29" ht="9" customHeight="1">
      <c r="A562" s="11"/>
      <c r="B562" s="12"/>
      <c r="C562" s="12"/>
      <c r="D562" s="12"/>
      <c r="E562" s="12"/>
      <c r="F562" s="12"/>
      <c r="G562" s="12"/>
      <c r="H562" s="18" t="s">
        <v>14</v>
      </c>
      <c r="I562" s="12"/>
      <c r="J562" s="18" t="s">
        <v>15</v>
      </c>
      <c r="K562" s="12"/>
      <c r="L562" s="12"/>
      <c r="M562" s="12"/>
      <c r="N562" s="12"/>
      <c r="O562" s="12"/>
      <c r="P562" s="12"/>
      <c r="Q562" s="12"/>
      <c r="T562" s="14">
        <v>44</v>
      </c>
      <c r="U562" s="12"/>
      <c r="V562" s="12"/>
      <c r="W562" s="12"/>
      <c r="X562" s="14">
        <v>1474.48</v>
      </c>
      <c r="Y562" s="12"/>
      <c r="Z562" s="12"/>
      <c r="AA562" s="12"/>
      <c r="AB562" s="12"/>
      <c r="AC562" s="12"/>
    </row>
    <row r="563" spans="1:29" ht="9" customHeight="1">
      <c r="A563" s="11"/>
      <c r="B563" s="12"/>
      <c r="C563" s="12"/>
      <c r="D563" s="12"/>
      <c r="E563" s="12"/>
      <c r="F563" s="12"/>
      <c r="G563" s="12"/>
      <c r="H563" s="18" t="s">
        <v>16</v>
      </c>
      <c r="I563" s="12"/>
      <c r="J563" s="18" t="s">
        <v>17</v>
      </c>
      <c r="K563" s="12"/>
      <c r="L563" s="12"/>
      <c r="M563" s="12"/>
      <c r="N563" s="12"/>
      <c r="O563" s="12"/>
      <c r="P563" s="12"/>
      <c r="Q563" s="12"/>
      <c r="R563" s="20" t="s">
        <v>16</v>
      </c>
      <c r="S563" s="12"/>
      <c r="T563" s="14">
        <v>70</v>
      </c>
      <c r="U563" s="12"/>
      <c r="V563" s="12"/>
      <c r="W563" s="12"/>
      <c r="X563" s="14">
        <v>3488.75</v>
      </c>
      <c r="Y563" s="12"/>
      <c r="Z563" s="12"/>
      <c r="AA563" s="12"/>
      <c r="AB563" s="12"/>
      <c r="AC563" s="12"/>
    </row>
    <row r="564" spans="1:29" ht="9" customHeight="1">
      <c r="A564" s="11"/>
      <c r="B564" s="12"/>
      <c r="C564" s="12"/>
      <c r="D564" s="12"/>
      <c r="E564" s="12"/>
      <c r="F564" s="12"/>
      <c r="G564" s="12"/>
      <c r="H564" s="18" t="s">
        <v>18</v>
      </c>
      <c r="I564" s="12"/>
      <c r="J564" s="18" t="s">
        <v>19</v>
      </c>
      <c r="K564" s="12"/>
      <c r="L564" s="12"/>
      <c r="M564" s="12"/>
      <c r="N564" s="12"/>
      <c r="O564" s="12"/>
      <c r="P564" s="12"/>
      <c r="Q564" s="12"/>
      <c r="T564" s="14">
        <v>16</v>
      </c>
      <c r="U564" s="12"/>
      <c r="V564" s="12"/>
      <c r="W564" s="12"/>
      <c r="X564" s="14">
        <v>536.18</v>
      </c>
      <c r="Y564" s="12"/>
      <c r="Z564" s="12"/>
      <c r="AA564" s="12"/>
      <c r="AB564" s="12"/>
      <c r="AC564" s="12"/>
    </row>
    <row r="565" spans="1:29" ht="9" customHeight="1">
      <c r="A565" s="11"/>
      <c r="B565" s="12"/>
      <c r="C565" s="12"/>
      <c r="D565" s="12"/>
      <c r="E565" s="12"/>
      <c r="F565" s="12"/>
      <c r="G565" s="12"/>
      <c r="H565" s="18" t="s">
        <v>20</v>
      </c>
      <c r="I565" s="12"/>
      <c r="J565" s="18" t="s">
        <v>21</v>
      </c>
      <c r="K565" s="12"/>
      <c r="L565" s="12"/>
      <c r="M565" s="12"/>
      <c r="N565" s="12"/>
      <c r="O565" s="12"/>
      <c r="P565" s="12"/>
      <c r="Q565" s="12"/>
      <c r="R565" s="20" t="s">
        <v>22</v>
      </c>
      <c r="S565" s="12"/>
      <c r="T565" s="14">
        <v>1844</v>
      </c>
      <c r="U565" s="12"/>
      <c r="V565" s="12"/>
      <c r="W565" s="12"/>
      <c r="X565" s="14">
        <v>61283.57</v>
      </c>
      <c r="Y565" s="12"/>
      <c r="Z565" s="12"/>
      <c r="AA565" s="12"/>
      <c r="AB565" s="12"/>
      <c r="AC565" s="12"/>
    </row>
    <row r="566" spans="1:29" ht="9" customHeight="1">
      <c r="A566" s="11"/>
      <c r="B566" s="12"/>
      <c r="C566" s="12"/>
      <c r="D566" s="12"/>
      <c r="E566" s="12"/>
      <c r="F566" s="12"/>
      <c r="G566" s="12"/>
      <c r="H566" s="18" t="s">
        <v>28</v>
      </c>
      <c r="I566" s="12"/>
      <c r="J566" s="18" t="s">
        <v>28</v>
      </c>
      <c r="K566" s="12"/>
      <c r="L566" s="12"/>
      <c r="M566" s="12"/>
      <c r="N566" s="12"/>
      <c r="O566" s="12"/>
      <c r="P566" s="12"/>
      <c r="Q566" s="12"/>
      <c r="T566" s="14">
        <v>48</v>
      </c>
      <c r="U566" s="12"/>
      <c r="V566" s="12"/>
      <c r="W566" s="12"/>
      <c r="X566" s="14">
        <v>1570.23</v>
      </c>
      <c r="Y566" s="12"/>
      <c r="Z566" s="12"/>
      <c r="AA566" s="12"/>
      <c r="AB566" s="12"/>
      <c r="AC566" s="12"/>
    </row>
    <row r="567" spans="1:29" ht="9" customHeight="1">
      <c r="A567" s="11"/>
      <c r="B567" s="12"/>
      <c r="C567" s="12"/>
      <c r="D567" s="12"/>
      <c r="E567" s="12"/>
      <c r="F567" s="12"/>
      <c r="G567" s="12"/>
      <c r="H567" s="18" t="s">
        <v>43</v>
      </c>
      <c r="I567" s="12"/>
      <c r="J567" s="18" t="s">
        <v>44</v>
      </c>
      <c r="K567" s="12"/>
      <c r="L567" s="12"/>
      <c r="M567" s="12"/>
      <c r="N567" s="12"/>
      <c r="O567" s="12"/>
      <c r="P567" s="12"/>
      <c r="Q567" s="12"/>
      <c r="T567" s="14">
        <v>12</v>
      </c>
      <c r="U567" s="12"/>
      <c r="V567" s="12"/>
      <c r="W567" s="12"/>
      <c r="X567" s="14">
        <v>402.13</v>
      </c>
      <c r="Y567" s="12"/>
      <c r="Z567" s="12"/>
      <c r="AA567" s="12"/>
      <c r="AB567" s="12"/>
      <c r="AC567" s="12"/>
    </row>
    <row r="568" spans="1:29" ht="9" customHeight="1">
      <c r="A568" s="11"/>
      <c r="B568" s="12"/>
      <c r="C568" s="12"/>
      <c r="D568" s="12"/>
      <c r="E568" s="12"/>
      <c r="F568" s="12"/>
      <c r="G568" s="12"/>
      <c r="H568" s="18" t="s">
        <v>23</v>
      </c>
      <c r="I568" s="12"/>
      <c r="J568" s="18" t="s">
        <v>24</v>
      </c>
      <c r="K568" s="12"/>
      <c r="L568" s="12"/>
      <c r="M568" s="12"/>
      <c r="N568" s="12"/>
      <c r="O568" s="12"/>
      <c r="P568" s="12"/>
      <c r="Q568" s="12"/>
      <c r="T568" s="14">
        <v>80</v>
      </c>
      <c r="U568" s="12"/>
      <c r="V568" s="12"/>
      <c r="W568" s="12"/>
      <c r="X568" s="14">
        <v>2680.88</v>
      </c>
      <c r="Y568" s="12"/>
      <c r="Z568" s="12"/>
      <c r="AA568" s="12"/>
      <c r="AB568" s="12"/>
      <c r="AC568" s="12"/>
    </row>
    <row r="569" spans="1:29" ht="9" customHeight="1">
      <c r="A569" s="13"/>
      <c r="B569" s="12"/>
      <c r="C569" s="12"/>
      <c r="D569" s="12"/>
      <c r="E569" s="12"/>
      <c r="F569" s="12"/>
      <c r="G569" s="12"/>
      <c r="H569" s="21" t="s">
        <v>25</v>
      </c>
      <c r="I569" s="22"/>
      <c r="J569" s="21"/>
      <c r="K569" s="22"/>
      <c r="L569" s="22"/>
      <c r="M569" s="22"/>
      <c r="N569" s="22"/>
      <c r="O569" s="22"/>
      <c r="P569" s="22"/>
      <c r="Q569" s="22"/>
      <c r="R569" s="21"/>
      <c r="S569" s="22"/>
      <c r="T569" s="23">
        <f>SUM(T561:W568)</f>
        <v>2200</v>
      </c>
      <c r="U569" s="22"/>
      <c r="V569" s="22"/>
      <c r="W569" s="22"/>
      <c r="X569" s="23">
        <f>SUM(X561:AC568)</f>
        <v>74318.17</v>
      </c>
      <c r="Y569" s="22"/>
      <c r="Z569" s="22"/>
      <c r="AA569" s="22"/>
      <c r="AB569" s="22"/>
      <c r="AC569" s="22"/>
    </row>
    <row r="570" ht="9" customHeight="1"/>
    <row r="571" spans="1:29" ht="12.75">
      <c r="A571" s="11"/>
      <c r="B571" s="12"/>
      <c r="C571" s="11"/>
      <c r="D571" s="12"/>
      <c r="E571" s="12"/>
      <c r="F571" s="12"/>
      <c r="G571" s="12"/>
      <c r="H571" s="12"/>
      <c r="I571" s="11"/>
      <c r="J571" s="12"/>
      <c r="K571" s="12"/>
      <c r="L571" s="12"/>
      <c r="M571" s="13"/>
      <c r="N571" s="12"/>
      <c r="O571" s="12"/>
      <c r="P571" s="12"/>
      <c r="Q571" s="12"/>
      <c r="R571" s="12"/>
      <c r="S571" s="11"/>
      <c r="T571" s="12"/>
      <c r="U571" s="12"/>
      <c r="V571" s="12"/>
      <c r="W571" s="11"/>
      <c r="X571" s="12"/>
      <c r="Y571" s="12"/>
      <c r="Z571" s="12"/>
      <c r="AA571" s="1"/>
      <c r="AB571" s="1"/>
      <c r="AC571" s="1"/>
    </row>
    <row r="572" spans="1:29" ht="12.75">
      <c r="A572" s="15"/>
      <c r="B572" s="12"/>
      <c r="C572" s="16" t="s">
        <v>131</v>
      </c>
      <c r="D572" s="12"/>
      <c r="E572" s="12"/>
      <c r="F572" s="12"/>
      <c r="G572" s="12"/>
      <c r="H572" s="12"/>
      <c r="I572" s="12"/>
      <c r="J572" s="12"/>
      <c r="K572" s="12"/>
      <c r="L572" s="12"/>
      <c r="M572" s="17" t="s">
        <v>132</v>
      </c>
      <c r="N572" s="12"/>
      <c r="O572" s="12"/>
      <c r="P572" s="12"/>
      <c r="Q572" s="12"/>
      <c r="R572" s="12"/>
      <c r="S572" s="17"/>
      <c r="T572" s="12"/>
      <c r="U572" s="12"/>
      <c r="V572" s="12"/>
      <c r="W572" s="15"/>
      <c r="X572" s="12"/>
      <c r="Y572" s="12"/>
      <c r="Z572" s="12"/>
      <c r="AA572" s="2"/>
      <c r="AB572" s="2"/>
      <c r="AC572" s="2"/>
    </row>
    <row r="573" spans="1:29" ht="9" customHeight="1">
      <c r="A573" s="18"/>
      <c r="B573" s="12"/>
      <c r="C573" s="12"/>
      <c r="D573" s="12"/>
      <c r="E573" s="12"/>
      <c r="F573" s="12"/>
      <c r="G573" s="12"/>
      <c r="H573" s="19" t="s">
        <v>4</v>
      </c>
      <c r="I573" s="10"/>
      <c r="J573" s="19" t="s">
        <v>5</v>
      </c>
      <c r="K573" s="10"/>
      <c r="L573" s="10"/>
      <c r="M573" s="10"/>
      <c r="N573" s="10"/>
      <c r="O573" s="10"/>
      <c r="P573" s="10"/>
      <c r="Q573" s="10"/>
      <c r="R573" s="9" t="s">
        <v>6</v>
      </c>
      <c r="S573" s="10"/>
      <c r="T573" s="9" t="s">
        <v>7</v>
      </c>
      <c r="U573" s="10"/>
      <c r="V573" s="10"/>
      <c r="W573" s="10"/>
      <c r="X573" s="9" t="s">
        <v>8</v>
      </c>
      <c r="Y573" s="10"/>
      <c r="Z573" s="10"/>
      <c r="AA573" s="10"/>
      <c r="AB573" s="10"/>
      <c r="AC573" s="10"/>
    </row>
    <row r="574" spans="1:29" ht="9" customHeight="1">
      <c r="A574" s="11"/>
      <c r="B574" s="12"/>
      <c r="C574" s="12"/>
      <c r="D574" s="12"/>
      <c r="E574" s="12"/>
      <c r="F574" s="12"/>
      <c r="G574" s="12"/>
      <c r="H574" s="18" t="s">
        <v>41</v>
      </c>
      <c r="I574" s="12"/>
      <c r="J574" s="18" t="s">
        <v>42</v>
      </c>
      <c r="K574" s="12"/>
      <c r="L574" s="12"/>
      <c r="M574" s="12"/>
      <c r="N574" s="12"/>
      <c r="O574" s="12"/>
      <c r="P574" s="12"/>
      <c r="Q574" s="12"/>
      <c r="T574" s="14">
        <v>33</v>
      </c>
      <c r="U574" s="12"/>
      <c r="V574" s="12"/>
      <c r="W574" s="12"/>
      <c r="X574" s="14">
        <v>1003.04</v>
      </c>
      <c r="Y574" s="12"/>
      <c r="Z574" s="12"/>
      <c r="AA574" s="12"/>
      <c r="AB574" s="12"/>
      <c r="AC574" s="12"/>
    </row>
    <row r="575" spans="1:29" ht="9" customHeight="1">
      <c r="A575" s="11"/>
      <c r="B575" s="12"/>
      <c r="C575" s="12"/>
      <c r="D575" s="12"/>
      <c r="E575" s="12"/>
      <c r="F575" s="12"/>
      <c r="G575" s="12"/>
      <c r="H575" s="18" t="s">
        <v>14</v>
      </c>
      <c r="I575" s="12"/>
      <c r="J575" s="18" t="s">
        <v>15</v>
      </c>
      <c r="K575" s="12"/>
      <c r="L575" s="12"/>
      <c r="M575" s="12"/>
      <c r="N575" s="12"/>
      <c r="O575" s="12"/>
      <c r="P575" s="12"/>
      <c r="Q575" s="12"/>
      <c r="T575" s="14">
        <v>44</v>
      </c>
      <c r="U575" s="12"/>
      <c r="V575" s="12"/>
      <c r="W575" s="12"/>
      <c r="X575" s="14">
        <v>1331.59</v>
      </c>
      <c r="Y575" s="12"/>
      <c r="Z575" s="12"/>
      <c r="AA575" s="12"/>
      <c r="AB575" s="12"/>
      <c r="AC575" s="12"/>
    </row>
    <row r="576" spans="1:29" ht="9" customHeight="1">
      <c r="A576" s="11"/>
      <c r="B576" s="12"/>
      <c r="C576" s="12"/>
      <c r="D576" s="12"/>
      <c r="E576" s="12"/>
      <c r="F576" s="12"/>
      <c r="G576" s="12"/>
      <c r="H576" s="18" t="s">
        <v>16</v>
      </c>
      <c r="I576" s="12"/>
      <c r="J576" s="18" t="s">
        <v>17</v>
      </c>
      <c r="K576" s="12"/>
      <c r="L576" s="12"/>
      <c r="M576" s="12"/>
      <c r="N576" s="12"/>
      <c r="O576" s="12"/>
      <c r="P576" s="12"/>
      <c r="Q576" s="12"/>
      <c r="R576" s="20" t="s">
        <v>16</v>
      </c>
      <c r="S576" s="12"/>
      <c r="T576" s="14">
        <v>183.5</v>
      </c>
      <c r="U576" s="12"/>
      <c r="V576" s="12"/>
      <c r="W576" s="12"/>
      <c r="X576" s="14">
        <v>8297.88</v>
      </c>
      <c r="Y576" s="12"/>
      <c r="Z576" s="12"/>
      <c r="AA576" s="12"/>
      <c r="AB576" s="12"/>
      <c r="AC576" s="12"/>
    </row>
    <row r="577" spans="1:29" ht="9" customHeight="1">
      <c r="A577" s="11"/>
      <c r="B577" s="12"/>
      <c r="C577" s="12"/>
      <c r="D577" s="12"/>
      <c r="E577" s="12"/>
      <c r="F577" s="12"/>
      <c r="G577" s="12"/>
      <c r="H577" s="18" t="s">
        <v>18</v>
      </c>
      <c r="I577" s="12"/>
      <c r="J577" s="18" t="s">
        <v>19</v>
      </c>
      <c r="K577" s="12"/>
      <c r="L577" s="12"/>
      <c r="M577" s="12"/>
      <c r="N577" s="12"/>
      <c r="O577" s="12"/>
      <c r="P577" s="12"/>
      <c r="Q577" s="12"/>
      <c r="T577" s="14">
        <v>16</v>
      </c>
      <c r="U577" s="12"/>
      <c r="V577" s="12"/>
      <c r="W577" s="12"/>
      <c r="X577" s="14">
        <v>486.32</v>
      </c>
      <c r="Y577" s="12"/>
      <c r="Z577" s="12"/>
      <c r="AA577" s="12"/>
      <c r="AB577" s="12"/>
      <c r="AC577" s="12"/>
    </row>
    <row r="578" spans="1:29" ht="9" customHeight="1">
      <c r="A578" s="11"/>
      <c r="B578" s="12"/>
      <c r="C578" s="12"/>
      <c r="D578" s="12"/>
      <c r="E578" s="12"/>
      <c r="F578" s="12"/>
      <c r="G578" s="12"/>
      <c r="H578" s="18" t="s">
        <v>20</v>
      </c>
      <c r="I578" s="12"/>
      <c r="J578" s="18" t="s">
        <v>21</v>
      </c>
      <c r="K578" s="12"/>
      <c r="L578" s="12"/>
      <c r="M578" s="12"/>
      <c r="N578" s="12"/>
      <c r="O578" s="12"/>
      <c r="P578" s="12"/>
      <c r="Q578" s="12"/>
      <c r="R578" s="20" t="s">
        <v>22</v>
      </c>
      <c r="S578" s="12"/>
      <c r="T578" s="14">
        <v>1991</v>
      </c>
      <c r="U578" s="12"/>
      <c r="V578" s="12"/>
      <c r="W578" s="12"/>
      <c r="X578" s="14">
        <v>59914.5</v>
      </c>
      <c r="Y578" s="12"/>
      <c r="Z578" s="12"/>
      <c r="AA578" s="12"/>
      <c r="AB578" s="12"/>
      <c r="AC578" s="12"/>
    </row>
    <row r="579" spans="1:29" ht="9" customHeight="1">
      <c r="A579" s="11"/>
      <c r="B579" s="12"/>
      <c r="C579" s="12"/>
      <c r="D579" s="12"/>
      <c r="E579" s="12"/>
      <c r="F579" s="12"/>
      <c r="G579" s="12"/>
      <c r="H579" s="18" t="s">
        <v>23</v>
      </c>
      <c r="I579" s="12"/>
      <c r="J579" s="18" t="s">
        <v>24</v>
      </c>
      <c r="K579" s="12"/>
      <c r="L579" s="12"/>
      <c r="M579" s="12"/>
      <c r="N579" s="12"/>
      <c r="O579" s="12"/>
      <c r="P579" s="12"/>
      <c r="Q579" s="12"/>
      <c r="T579" s="14">
        <v>40</v>
      </c>
      <c r="U579" s="12"/>
      <c r="V579" s="12"/>
      <c r="W579" s="12"/>
      <c r="X579" s="14">
        <v>1157.92</v>
      </c>
      <c r="Y579" s="12"/>
      <c r="Z579" s="12"/>
      <c r="AA579" s="12"/>
      <c r="AB579" s="12"/>
      <c r="AC579" s="12"/>
    </row>
    <row r="580" spans="1:29" ht="9" customHeight="1">
      <c r="A580" s="13"/>
      <c r="B580" s="12"/>
      <c r="C580" s="12"/>
      <c r="D580" s="12"/>
      <c r="E580" s="12"/>
      <c r="F580" s="12"/>
      <c r="G580" s="12"/>
      <c r="H580" s="21" t="s">
        <v>25</v>
      </c>
      <c r="I580" s="22"/>
      <c r="J580" s="21"/>
      <c r="K580" s="22"/>
      <c r="L580" s="22"/>
      <c r="M580" s="22"/>
      <c r="N580" s="22"/>
      <c r="O580" s="22"/>
      <c r="P580" s="22"/>
      <c r="Q580" s="22"/>
      <c r="R580" s="21"/>
      <c r="S580" s="22"/>
      <c r="T580" s="23">
        <f>SUM(T574:W579)</f>
        <v>2307.5</v>
      </c>
      <c r="U580" s="22"/>
      <c r="V580" s="22"/>
      <c r="W580" s="22"/>
      <c r="X580" s="23">
        <f>SUM(X574:AC579)</f>
        <v>72191.25</v>
      </c>
      <c r="Y580" s="22"/>
      <c r="Z580" s="22"/>
      <c r="AA580" s="22"/>
      <c r="AB580" s="22"/>
      <c r="AC580" s="22"/>
    </row>
    <row r="581" ht="9" customHeight="1"/>
    <row r="582" spans="2:14" ht="9" customHeight="1">
      <c r="B582" s="13" t="s">
        <v>133</v>
      </c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</row>
    <row r="583" spans="1:29" ht="12.75">
      <c r="A583" s="18"/>
      <c r="B583" s="12"/>
      <c r="C583" s="12"/>
      <c r="D583" s="12"/>
      <c r="E583" s="4" t="s">
        <v>4</v>
      </c>
      <c r="G583" s="19" t="s">
        <v>5</v>
      </c>
      <c r="H583" s="10"/>
      <c r="I583" s="10"/>
      <c r="J583" s="10"/>
      <c r="L583" s="9" t="s">
        <v>36</v>
      </c>
      <c r="M583" s="10"/>
      <c r="N583" s="10"/>
      <c r="O583" s="10"/>
      <c r="P583" s="9" t="s">
        <v>6</v>
      </c>
      <c r="Q583" s="10"/>
      <c r="R583" s="10"/>
      <c r="S583" s="10"/>
      <c r="T583" s="10"/>
      <c r="U583" s="9" t="s">
        <v>7</v>
      </c>
      <c r="V583" s="10"/>
      <c r="W583" s="10"/>
      <c r="X583" s="10"/>
      <c r="Y583" s="9" t="s">
        <v>8</v>
      </c>
      <c r="Z583" s="10"/>
      <c r="AA583" s="10"/>
      <c r="AB583" s="10"/>
      <c r="AC583" s="10"/>
    </row>
    <row r="584" spans="1:29" ht="12.75">
      <c r="A584" s="18"/>
      <c r="B584" s="12"/>
      <c r="C584" s="12"/>
      <c r="D584" s="12"/>
      <c r="E584" s="3" t="s">
        <v>9</v>
      </c>
      <c r="G584" s="18" t="s">
        <v>9</v>
      </c>
      <c r="H584" s="12"/>
      <c r="I584" s="12"/>
      <c r="J584" s="12"/>
      <c r="L584" s="20">
        <v>1</v>
      </c>
      <c r="M584" s="12"/>
      <c r="N584" s="12"/>
      <c r="O584" s="12"/>
      <c r="U584" s="14">
        <v>0</v>
      </c>
      <c r="V584" s="12"/>
      <c r="W584" s="12"/>
      <c r="X584" s="12"/>
      <c r="Y584" s="14">
        <f>X520</f>
        <v>250</v>
      </c>
      <c r="Z584" s="12"/>
      <c r="AA584" s="12"/>
      <c r="AB584" s="12"/>
      <c r="AC584" s="12"/>
    </row>
    <row r="585" spans="1:29" ht="12.75">
      <c r="A585" s="18"/>
      <c r="B585" s="12"/>
      <c r="C585" s="12"/>
      <c r="D585" s="12"/>
      <c r="E585" s="3" t="s">
        <v>41</v>
      </c>
      <c r="G585" s="18" t="s">
        <v>42</v>
      </c>
      <c r="H585" s="12"/>
      <c r="I585" s="12"/>
      <c r="J585" s="12"/>
      <c r="L585" s="20">
        <v>7</v>
      </c>
      <c r="M585" s="12"/>
      <c r="N585" s="12"/>
      <c r="O585" s="12"/>
      <c r="U585" s="14">
        <v>312</v>
      </c>
      <c r="V585" s="12"/>
      <c r="W585" s="12"/>
      <c r="X585" s="12"/>
      <c r="Y585" s="14">
        <f>X432+X457+X508+X533+X547+X561+X574</f>
        <v>11085.900000000001</v>
      </c>
      <c r="Z585" s="12"/>
      <c r="AA585" s="12"/>
      <c r="AB585" s="12"/>
      <c r="AC585" s="12"/>
    </row>
    <row r="586" spans="1:29" ht="12.75">
      <c r="A586" s="18"/>
      <c r="B586" s="12"/>
      <c r="C586" s="12"/>
      <c r="D586" s="12"/>
      <c r="E586" s="3" t="s">
        <v>12</v>
      </c>
      <c r="G586" s="18" t="s">
        <v>13</v>
      </c>
      <c r="H586" s="12"/>
      <c r="I586" s="12"/>
      <c r="J586" s="12"/>
      <c r="L586" s="20">
        <v>2</v>
      </c>
      <c r="M586" s="12"/>
      <c r="N586" s="12"/>
      <c r="O586" s="12"/>
      <c r="U586" s="14">
        <v>40</v>
      </c>
      <c r="V586" s="12"/>
      <c r="W586" s="12"/>
      <c r="X586" s="12"/>
      <c r="Y586" s="14">
        <f>X469+X496</f>
        <v>1760.04</v>
      </c>
      <c r="Z586" s="12"/>
      <c r="AA586" s="12"/>
      <c r="AB586" s="12"/>
      <c r="AC586" s="12"/>
    </row>
    <row r="587" spans="1:29" ht="12.75">
      <c r="A587" s="18"/>
      <c r="B587" s="12"/>
      <c r="C587" s="12"/>
      <c r="D587" s="12"/>
      <c r="E587" s="3" t="s">
        <v>14</v>
      </c>
      <c r="G587" s="18" t="s">
        <v>15</v>
      </c>
      <c r="H587" s="12"/>
      <c r="I587" s="12"/>
      <c r="J587" s="12"/>
      <c r="L587" s="20">
        <v>13</v>
      </c>
      <c r="M587" s="12"/>
      <c r="N587" s="12"/>
      <c r="O587" s="12"/>
      <c r="U587" s="14">
        <v>852</v>
      </c>
      <c r="V587" s="12"/>
      <c r="W587" s="12"/>
      <c r="X587" s="12"/>
      <c r="Y587" s="14">
        <f>X420+X433+X445+X458+X470+X483+X497+X509+X521+X534+X548+X562+X575</f>
        <v>35249.65</v>
      </c>
      <c r="Z587" s="12"/>
      <c r="AA587" s="12"/>
      <c r="AB587" s="12"/>
      <c r="AC587" s="12"/>
    </row>
    <row r="588" spans="1:29" ht="12.75">
      <c r="A588" s="18"/>
      <c r="B588" s="12"/>
      <c r="C588" s="12"/>
      <c r="D588" s="12"/>
      <c r="E588" s="3" t="s">
        <v>112</v>
      </c>
      <c r="G588" s="18" t="s">
        <v>112</v>
      </c>
      <c r="H588" s="12"/>
      <c r="I588" s="12"/>
      <c r="J588" s="12"/>
      <c r="L588" s="20">
        <v>6</v>
      </c>
      <c r="M588" s="12"/>
      <c r="N588" s="12"/>
      <c r="O588" s="12"/>
      <c r="U588" s="14">
        <v>0</v>
      </c>
      <c r="V588" s="12"/>
      <c r="W588" s="12"/>
      <c r="X588" s="12"/>
      <c r="Y588" s="14">
        <f>X446+X471+X484+X510+X522+X549</f>
        <v>6010</v>
      </c>
      <c r="Z588" s="12"/>
      <c r="AA588" s="12"/>
      <c r="AB588" s="12"/>
      <c r="AC588" s="12"/>
    </row>
    <row r="589" spans="1:29" ht="12.75">
      <c r="A589" s="18"/>
      <c r="B589" s="12"/>
      <c r="C589" s="12"/>
      <c r="D589" s="12"/>
      <c r="E589" s="3" t="s">
        <v>16</v>
      </c>
      <c r="G589" s="18" t="s">
        <v>17</v>
      </c>
      <c r="H589" s="12"/>
      <c r="I589" s="12"/>
      <c r="J589" s="12"/>
      <c r="L589" s="20">
        <v>13</v>
      </c>
      <c r="M589" s="12"/>
      <c r="N589" s="12"/>
      <c r="O589" s="12"/>
      <c r="P589" s="20" t="s">
        <v>16</v>
      </c>
      <c r="Q589" s="12"/>
      <c r="R589" s="12"/>
      <c r="S589" s="12"/>
      <c r="T589" s="12"/>
      <c r="U589" s="14">
        <v>2103.5</v>
      </c>
      <c r="V589" s="12"/>
      <c r="W589" s="12"/>
      <c r="X589" s="12"/>
      <c r="Y589" s="14">
        <f>X421+X434+X447+X459+X472+X485+X498+X511+X523+X535+X550+X563+X576</f>
        <v>127415.5</v>
      </c>
      <c r="Z589" s="12"/>
      <c r="AA589" s="12"/>
      <c r="AB589" s="12"/>
      <c r="AC589" s="12"/>
    </row>
    <row r="590" spans="1:29" ht="12.75">
      <c r="A590" s="18"/>
      <c r="B590" s="12"/>
      <c r="C590" s="12"/>
      <c r="D590" s="12"/>
      <c r="E590" s="3" t="s">
        <v>18</v>
      </c>
      <c r="G590" s="18" t="s">
        <v>19</v>
      </c>
      <c r="H590" s="12"/>
      <c r="I590" s="12"/>
      <c r="J590" s="12"/>
      <c r="L590" s="20">
        <v>12</v>
      </c>
      <c r="M590" s="12"/>
      <c r="N590" s="12"/>
      <c r="O590" s="12"/>
      <c r="U590" s="14">
        <v>256</v>
      </c>
      <c r="V590" s="12"/>
      <c r="W590" s="12"/>
      <c r="X590" s="12"/>
      <c r="Y590" s="14">
        <f>X422+X435+X448+X460+X473+X486+X512+X524+X536+X551+X564+X577</f>
        <v>10653.819999999998</v>
      </c>
      <c r="Z590" s="12"/>
      <c r="AA590" s="12"/>
      <c r="AB590" s="12"/>
      <c r="AC590" s="12"/>
    </row>
    <row r="591" spans="1:29" ht="12.75">
      <c r="A591" s="18"/>
      <c r="B591" s="12"/>
      <c r="C591" s="12"/>
      <c r="D591" s="12"/>
      <c r="E591" s="3" t="s">
        <v>20</v>
      </c>
      <c r="G591" s="18" t="s">
        <v>21</v>
      </c>
      <c r="H591" s="12"/>
      <c r="I591" s="12"/>
      <c r="J591" s="12"/>
      <c r="L591" s="20">
        <v>13</v>
      </c>
      <c r="M591" s="12"/>
      <c r="N591" s="12"/>
      <c r="O591" s="12"/>
      <c r="P591" s="20" t="s">
        <v>22</v>
      </c>
      <c r="Q591" s="12"/>
      <c r="R591" s="12"/>
      <c r="S591" s="12"/>
      <c r="T591" s="12"/>
      <c r="U591" s="14">
        <v>23158.1</v>
      </c>
      <c r="V591" s="12"/>
      <c r="W591" s="12"/>
      <c r="X591" s="12"/>
      <c r="Y591" s="14">
        <f>X423+X436+X449+X461+X474+X487+X499+X513+X525+X537+X552+X565+X578</f>
        <v>936455.47</v>
      </c>
      <c r="Z591" s="12"/>
      <c r="AA591" s="12"/>
      <c r="AB591" s="12"/>
      <c r="AC591" s="12"/>
    </row>
    <row r="592" spans="1:29" ht="12.75">
      <c r="A592" s="18"/>
      <c r="B592" s="12"/>
      <c r="C592" s="12"/>
      <c r="D592" s="12"/>
      <c r="E592" s="3" t="s">
        <v>28</v>
      </c>
      <c r="G592" s="18" t="s">
        <v>28</v>
      </c>
      <c r="H592" s="12"/>
      <c r="I592" s="12"/>
      <c r="J592" s="12"/>
      <c r="L592" s="20">
        <v>11</v>
      </c>
      <c r="M592" s="12"/>
      <c r="N592" s="12"/>
      <c r="O592" s="12"/>
      <c r="U592" s="14">
        <v>1524</v>
      </c>
      <c r="V592" s="12"/>
      <c r="W592" s="12"/>
      <c r="X592" s="12"/>
      <c r="Y592" s="14">
        <f>X424+X437+X450+X462+X475+X488+X500+X526+X538+X553+X566</f>
        <v>65235.04</v>
      </c>
      <c r="Z592" s="12"/>
      <c r="AA592" s="12"/>
      <c r="AB592" s="12"/>
      <c r="AC592" s="12"/>
    </row>
    <row r="593" spans="1:29" ht="12.75">
      <c r="A593" s="18"/>
      <c r="B593" s="12"/>
      <c r="C593" s="12"/>
      <c r="D593" s="12"/>
      <c r="E593" s="3" t="s">
        <v>43</v>
      </c>
      <c r="G593" s="18" t="s">
        <v>44</v>
      </c>
      <c r="H593" s="12"/>
      <c r="I593" s="12"/>
      <c r="J593" s="12"/>
      <c r="L593" s="20">
        <v>8</v>
      </c>
      <c r="M593" s="12"/>
      <c r="N593" s="12"/>
      <c r="O593" s="12"/>
      <c r="U593" s="14">
        <v>172</v>
      </c>
      <c r="V593" s="12"/>
      <c r="W593" s="12"/>
      <c r="X593" s="12"/>
      <c r="Y593" s="14">
        <f>X425+X438+X476+X489+X501+X539+X554+X567</f>
        <v>7107.900000000001</v>
      </c>
      <c r="Z593" s="12"/>
      <c r="AA593" s="12"/>
      <c r="AB593" s="12"/>
      <c r="AC593" s="12"/>
    </row>
    <row r="594" spans="1:29" ht="12.75">
      <c r="A594" s="18"/>
      <c r="B594" s="12"/>
      <c r="C594" s="12"/>
      <c r="D594" s="12"/>
      <c r="E594" s="3" t="s">
        <v>23</v>
      </c>
      <c r="G594" s="18" t="s">
        <v>24</v>
      </c>
      <c r="H594" s="12"/>
      <c r="I594" s="12"/>
      <c r="J594" s="12"/>
      <c r="L594" s="20">
        <v>13</v>
      </c>
      <c r="M594" s="12"/>
      <c r="N594" s="12"/>
      <c r="O594" s="12"/>
      <c r="U594" s="14">
        <v>1576</v>
      </c>
      <c r="V594" s="12"/>
      <c r="W594" s="12"/>
      <c r="X594" s="12"/>
      <c r="Y594" s="14">
        <f>X426+X439+X451+X463+X477+X490+X502+X514+X527+X540+X555+X568+X579</f>
        <v>66392.68</v>
      </c>
      <c r="Z594" s="12"/>
      <c r="AA594" s="12"/>
      <c r="AB594" s="12"/>
      <c r="AC594" s="12"/>
    </row>
    <row r="595" spans="1:32" ht="12.75">
      <c r="A595" s="13"/>
      <c r="B595" s="12"/>
      <c r="C595" s="12"/>
      <c r="D595" s="12"/>
      <c r="E595" s="5" t="s">
        <v>25</v>
      </c>
      <c r="G595" s="21"/>
      <c r="H595" s="22"/>
      <c r="I595" s="22"/>
      <c r="J595" s="22"/>
      <c r="L595" s="21"/>
      <c r="M595" s="22"/>
      <c r="N595" s="22"/>
      <c r="O595" s="22"/>
      <c r="P595" s="21"/>
      <c r="Q595" s="22"/>
      <c r="R595" s="22"/>
      <c r="S595" s="22"/>
      <c r="T595" s="22"/>
      <c r="U595" s="23">
        <f>SUM(U584:X594)</f>
        <v>29993.6</v>
      </c>
      <c r="V595" s="22"/>
      <c r="W595" s="22"/>
      <c r="X595" s="22"/>
      <c r="Y595" s="23">
        <f>SUM(Y584:AC594)</f>
        <v>1267615.9999999998</v>
      </c>
      <c r="Z595" s="22"/>
      <c r="AA595" s="22"/>
      <c r="AB595" s="22"/>
      <c r="AC595" s="22"/>
      <c r="AE595" s="6"/>
      <c r="AF595" s="6"/>
    </row>
    <row r="596" spans="1:29" ht="12.75">
      <c r="A596" s="11" t="s">
        <v>134</v>
      </c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</row>
    <row r="597" spans="1:29" ht="12.75">
      <c r="A597" s="11"/>
      <c r="B597" s="12"/>
      <c r="C597" s="11"/>
      <c r="D597" s="12"/>
      <c r="E597" s="12"/>
      <c r="F597" s="12"/>
      <c r="G597" s="12"/>
      <c r="H597" s="12"/>
      <c r="I597" s="11"/>
      <c r="J597" s="12"/>
      <c r="K597" s="12"/>
      <c r="L597" s="12"/>
      <c r="M597" s="13"/>
      <c r="N597" s="12"/>
      <c r="O597" s="12"/>
      <c r="P597" s="12"/>
      <c r="Q597" s="12"/>
      <c r="R597" s="12"/>
      <c r="S597" s="11"/>
      <c r="T597" s="12"/>
      <c r="U597" s="12"/>
      <c r="V597" s="12"/>
      <c r="W597" s="11"/>
      <c r="X597" s="12"/>
      <c r="Y597" s="12"/>
      <c r="Z597" s="12"/>
      <c r="AA597" s="1"/>
      <c r="AB597" s="1"/>
      <c r="AC597" s="1"/>
    </row>
    <row r="598" spans="1:29" ht="12.75">
      <c r="A598" s="15"/>
      <c r="B598" s="12"/>
      <c r="C598" s="16" t="s">
        <v>135</v>
      </c>
      <c r="D598" s="12"/>
      <c r="E598" s="12"/>
      <c r="F598" s="12"/>
      <c r="G598" s="12"/>
      <c r="H598" s="12"/>
      <c r="I598" s="12"/>
      <c r="J598" s="12"/>
      <c r="K598" s="12"/>
      <c r="L598" s="12"/>
      <c r="M598" s="17" t="s">
        <v>136</v>
      </c>
      <c r="N598" s="12"/>
      <c r="O598" s="12"/>
      <c r="P598" s="12"/>
      <c r="Q598" s="12"/>
      <c r="R598" s="12"/>
      <c r="S598" s="17"/>
      <c r="T598" s="12"/>
      <c r="U598" s="12"/>
      <c r="V598" s="12"/>
      <c r="W598" s="15"/>
      <c r="X598" s="12"/>
      <c r="Y598" s="12"/>
      <c r="Z598" s="12"/>
      <c r="AA598" s="2"/>
      <c r="AB598" s="2"/>
      <c r="AC598" s="2"/>
    </row>
    <row r="599" spans="1:29" ht="9" customHeight="1">
      <c r="A599" s="18"/>
      <c r="B599" s="12"/>
      <c r="C599" s="12"/>
      <c r="D599" s="12"/>
      <c r="E599" s="12"/>
      <c r="F599" s="12"/>
      <c r="G599" s="12"/>
      <c r="H599" s="19" t="s">
        <v>4</v>
      </c>
      <c r="I599" s="10"/>
      <c r="J599" s="19" t="s">
        <v>5</v>
      </c>
      <c r="K599" s="10"/>
      <c r="L599" s="10"/>
      <c r="M599" s="10"/>
      <c r="N599" s="10"/>
      <c r="O599" s="10"/>
      <c r="P599" s="10"/>
      <c r="Q599" s="10"/>
      <c r="R599" s="9" t="s">
        <v>6</v>
      </c>
      <c r="S599" s="10"/>
      <c r="T599" s="9" t="s">
        <v>7</v>
      </c>
      <c r="U599" s="10"/>
      <c r="V599" s="10"/>
      <c r="W599" s="10"/>
      <c r="X599" s="9" t="s">
        <v>8</v>
      </c>
      <c r="Y599" s="10"/>
      <c r="Z599" s="10"/>
      <c r="AA599" s="10"/>
      <c r="AB599" s="10"/>
      <c r="AC599" s="10"/>
    </row>
    <row r="600" spans="1:29" ht="9" customHeight="1">
      <c r="A600" s="11"/>
      <c r="B600" s="12"/>
      <c r="C600" s="12"/>
      <c r="D600" s="12"/>
      <c r="E600" s="12"/>
      <c r="F600" s="12"/>
      <c r="G600" s="12"/>
      <c r="H600" s="18" t="s">
        <v>9</v>
      </c>
      <c r="I600" s="12"/>
      <c r="J600" s="18" t="s">
        <v>9</v>
      </c>
      <c r="K600" s="12"/>
      <c r="L600" s="12"/>
      <c r="M600" s="12"/>
      <c r="N600" s="12"/>
      <c r="O600" s="12"/>
      <c r="P600" s="12"/>
      <c r="Q600" s="12"/>
      <c r="T600" s="14">
        <v>0</v>
      </c>
      <c r="U600" s="12"/>
      <c r="V600" s="12"/>
      <c r="W600" s="12"/>
      <c r="X600" s="14">
        <v>250</v>
      </c>
      <c r="Y600" s="12"/>
      <c r="Z600" s="12"/>
      <c r="AA600" s="12"/>
      <c r="AB600" s="12"/>
      <c r="AC600" s="12"/>
    </row>
    <row r="601" spans="1:29" ht="9" customHeight="1">
      <c r="A601" s="11"/>
      <c r="B601" s="12"/>
      <c r="C601" s="12"/>
      <c r="D601" s="12"/>
      <c r="E601" s="12"/>
      <c r="F601" s="12"/>
      <c r="G601" s="12"/>
      <c r="H601" s="18" t="s">
        <v>14</v>
      </c>
      <c r="I601" s="12"/>
      <c r="J601" s="18" t="s">
        <v>15</v>
      </c>
      <c r="K601" s="12"/>
      <c r="L601" s="12"/>
      <c r="M601" s="12"/>
      <c r="N601" s="12"/>
      <c r="O601" s="12"/>
      <c r="P601" s="12"/>
      <c r="Q601" s="12"/>
      <c r="T601" s="14">
        <v>96</v>
      </c>
      <c r="U601" s="12"/>
      <c r="V601" s="12"/>
      <c r="W601" s="12"/>
      <c r="X601" s="14">
        <v>4642.58</v>
      </c>
      <c r="Y601" s="12"/>
      <c r="Z601" s="12"/>
      <c r="AA601" s="12"/>
      <c r="AB601" s="12"/>
      <c r="AC601" s="12"/>
    </row>
    <row r="602" spans="1:29" ht="9" customHeight="1">
      <c r="A602" s="11"/>
      <c r="B602" s="12"/>
      <c r="C602" s="12"/>
      <c r="D602" s="12"/>
      <c r="E602" s="12"/>
      <c r="F602" s="12"/>
      <c r="G602" s="12"/>
      <c r="H602" s="18" t="s">
        <v>16</v>
      </c>
      <c r="I602" s="12"/>
      <c r="J602" s="18" t="s">
        <v>17</v>
      </c>
      <c r="K602" s="12"/>
      <c r="L602" s="12"/>
      <c r="M602" s="12"/>
      <c r="N602" s="12"/>
      <c r="O602" s="12"/>
      <c r="P602" s="12"/>
      <c r="Q602" s="12"/>
      <c r="R602" s="20" t="s">
        <v>16</v>
      </c>
      <c r="S602" s="12"/>
      <c r="T602" s="14">
        <v>137</v>
      </c>
      <c r="U602" s="12"/>
      <c r="V602" s="12"/>
      <c r="W602" s="12"/>
      <c r="X602" s="14">
        <v>10083.15</v>
      </c>
      <c r="Y602" s="12"/>
      <c r="Z602" s="12"/>
      <c r="AA602" s="12"/>
      <c r="AB602" s="12"/>
      <c r="AC602" s="12"/>
    </row>
    <row r="603" spans="1:29" ht="9" customHeight="1">
      <c r="A603" s="11"/>
      <c r="B603" s="12"/>
      <c r="C603" s="12"/>
      <c r="D603" s="12"/>
      <c r="E603" s="12"/>
      <c r="F603" s="12"/>
      <c r="G603" s="12"/>
      <c r="H603" s="18" t="s">
        <v>18</v>
      </c>
      <c r="I603" s="12"/>
      <c r="J603" s="18" t="s">
        <v>19</v>
      </c>
      <c r="K603" s="12"/>
      <c r="L603" s="12"/>
      <c r="M603" s="12"/>
      <c r="N603" s="12"/>
      <c r="O603" s="12"/>
      <c r="P603" s="12"/>
      <c r="Q603" s="12"/>
      <c r="T603" s="14">
        <v>8</v>
      </c>
      <c r="U603" s="12"/>
      <c r="V603" s="12"/>
      <c r="W603" s="12"/>
      <c r="X603" s="14">
        <v>401.63</v>
      </c>
      <c r="Y603" s="12"/>
      <c r="Z603" s="12"/>
      <c r="AA603" s="12"/>
      <c r="AB603" s="12"/>
      <c r="AC603" s="12"/>
    </row>
    <row r="604" spans="1:29" ht="9" customHeight="1">
      <c r="A604" s="11"/>
      <c r="B604" s="12"/>
      <c r="C604" s="12"/>
      <c r="D604" s="12"/>
      <c r="E604" s="12"/>
      <c r="F604" s="12"/>
      <c r="G604" s="12"/>
      <c r="H604" s="18" t="s">
        <v>20</v>
      </c>
      <c r="I604" s="12"/>
      <c r="J604" s="18" t="s">
        <v>21</v>
      </c>
      <c r="K604" s="12"/>
      <c r="L604" s="12"/>
      <c r="M604" s="12"/>
      <c r="N604" s="12"/>
      <c r="O604" s="12"/>
      <c r="P604" s="12"/>
      <c r="Q604" s="12"/>
      <c r="R604" s="20" t="s">
        <v>22</v>
      </c>
      <c r="S604" s="12"/>
      <c r="T604" s="14">
        <v>1960</v>
      </c>
      <c r="U604" s="12"/>
      <c r="V604" s="12"/>
      <c r="W604" s="12"/>
      <c r="X604" s="14">
        <v>95783.2</v>
      </c>
      <c r="Y604" s="12"/>
      <c r="Z604" s="12"/>
      <c r="AA604" s="12"/>
      <c r="AB604" s="12"/>
      <c r="AC604" s="12"/>
    </row>
    <row r="605" spans="1:29" ht="9" customHeight="1">
      <c r="A605" s="11"/>
      <c r="B605" s="12"/>
      <c r="C605" s="12"/>
      <c r="D605" s="12"/>
      <c r="E605" s="12"/>
      <c r="F605" s="12"/>
      <c r="G605" s="12"/>
      <c r="H605" s="18" t="s">
        <v>23</v>
      </c>
      <c r="I605" s="12"/>
      <c r="J605" s="18" t="s">
        <v>24</v>
      </c>
      <c r="K605" s="12"/>
      <c r="L605" s="12"/>
      <c r="M605" s="12"/>
      <c r="N605" s="12"/>
      <c r="O605" s="12"/>
      <c r="P605" s="12"/>
      <c r="Q605" s="12"/>
      <c r="T605" s="14">
        <v>152</v>
      </c>
      <c r="U605" s="12"/>
      <c r="V605" s="12"/>
      <c r="W605" s="12"/>
      <c r="X605" s="14">
        <v>7477.09</v>
      </c>
      <c r="Y605" s="12"/>
      <c r="Z605" s="12"/>
      <c r="AA605" s="12"/>
      <c r="AB605" s="12"/>
      <c r="AC605" s="12"/>
    </row>
    <row r="606" spans="1:29" ht="9" customHeight="1">
      <c r="A606" s="13"/>
      <c r="B606" s="12"/>
      <c r="C606" s="12"/>
      <c r="D606" s="12"/>
      <c r="E606" s="12"/>
      <c r="F606" s="12"/>
      <c r="G606" s="12"/>
      <c r="H606" s="21" t="s">
        <v>25</v>
      </c>
      <c r="I606" s="22"/>
      <c r="J606" s="21"/>
      <c r="K606" s="22"/>
      <c r="L606" s="22"/>
      <c r="M606" s="22"/>
      <c r="N606" s="22"/>
      <c r="O606" s="22"/>
      <c r="P606" s="22"/>
      <c r="Q606" s="22"/>
      <c r="R606" s="21"/>
      <c r="S606" s="22"/>
      <c r="T606" s="23">
        <f>SUM(T600:W605)</f>
        <v>2353</v>
      </c>
      <c r="U606" s="22"/>
      <c r="V606" s="22"/>
      <c r="W606" s="22"/>
      <c r="X606" s="23">
        <f>SUM(X600:AC605)</f>
        <v>118637.65</v>
      </c>
      <c r="Y606" s="22"/>
      <c r="Z606" s="22"/>
      <c r="AA606" s="22"/>
      <c r="AB606" s="22"/>
      <c r="AC606" s="22"/>
    </row>
    <row r="607" ht="9" customHeight="1"/>
    <row r="608" spans="1:29" ht="12.75">
      <c r="A608" s="11"/>
      <c r="B608" s="12"/>
      <c r="C608" s="11"/>
      <c r="D608" s="12"/>
      <c r="E608" s="12"/>
      <c r="F608" s="12"/>
      <c r="G608" s="12"/>
      <c r="H608" s="12"/>
      <c r="I608" s="11"/>
      <c r="J608" s="12"/>
      <c r="K608" s="12"/>
      <c r="L608" s="12"/>
      <c r="M608" s="13"/>
      <c r="N608" s="12"/>
      <c r="O608" s="12"/>
      <c r="P608" s="12"/>
      <c r="Q608" s="12"/>
      <c r="R608" s="12"/>
      <c r="S608" s="11"/>
      <c r="T608" s="12"/>
      <c r="U608" s="12"/>
      <c r="V608" s="12"/>
      <c r="W608" s="11"/>
      <c r="X608" s="12"/>
      <c r="Y608" s="12"/>
      <c r="Z608" s="12"/>
      <c r="AA608" s="1"/>
      <c r="AB608" s="1"/>
      <c r="AC608" s="1"/>
    </row>
    <row r="609" spans="1:29" ht="12.75">
      <c r="A609" s="15"/>
      <c r="B609" s="12"/>
      <c r="C609" s="16" t="s">
        <v>137</v>
      </c>
      <c r="D609" s="12"/>
      <c r="E609" s="12"/>
      <c r="F609" s="12"/>
      <c r="G609" s="12"/>
      <c r="H609" s="12"/>
      <c r="I609" s="12"/>
      <c r="J609" s="12"/>
      <c r="K609" s="12"/>
      <c r="L609" s="12"/>
      <c r="M609" s="17" t="s">
        <v>138</v>
      </c>
      <c r="N609" s="12"/>
      <c r="O609" s="12"/>
      <c r="P609" s="12"/>
      <c r="Q609" s="12"/>
      <c r="R609" s="12"/>
      <c r="S609" s="17"/>
      <c r="T609" s="12"/>
      <c r="U609" s="12"/>
      <c r="V609" s="12"/>
      <c r="W609" s="15"/>
      <c r="X609" s="12"/>
      <c r="Y609" s="12"/>
      <c r="Z609" s="12"/>
      <c r="AA609" s="2"/>
      <c r="AB609" s="2"/>
      <c r="AC609" s="2"/>
    </row>
    <row r="610" spans="1:29" ht="9" customHeight="1">
      <c r="A610" s="18"/>
      <c r="B610" s="12"/>
      <c r="C610" s="12"/>
      <c r="D610" s="12"/>
      <c r="E610" s="12"/>
      <c r="F610" s="12"/>
      <c r="G610" s="12"/>
      <c r="H610" s="19" t="s">
        <v>4</v>
      </c>
      <c r="I610" s="10"/>
      <c r="J610" s="19" t="s">
        <v>5</v>
      </c>
      <c r="K610" s="10"/>
      <c r="L610" s="10"/>
      <c r="M610" s="10"/>
      <c r="N610" s="10"/>
      <c r="O610" s="10"/>
      <c r="P610" s="10"/>
      <c r="Q610" s="10"/>
      <c r="R610" s="9" t="s">
        <v>6</v>
      </c>
      <c r="S610" s="10"/>
      <c r="T610" s="9" t="s">
        <v>7</v>
      </c>
      <c r="U610" s="10"/>
      <c r="V610" s="10"/>
      <c r="W610" s="10"/>
      <c r="X610" s="9" t="s">
        <v>8</v>
      </c>
      <c r="Y610" s="10"/>
      <c r="Z610" s="10"/>
      <c r="AA610" s="10"/>
      <c r="AB610" s="10"/>
      <c r="AC610" s="10"/>
    </row>
    <row r="611" spans="1:29" ht="9" customHeight="1">
      <c r="A611" s="11"/>
      <c r="B611" s="12"/>
      <c r="C611" s="12"/>
      <c r="D611" s="12"/>
      <c r="E611" s="12"/>
      <c r="F611" s="12"/>
      <c r="G611" s="12"/>
      <c r="H611" s="18" t="s">
        <v>9</v>
      </c>
      <c r="I611" s="12"/>
      <c r="J611" s="18" t="s">
        <v>9</v>
      </c>
      <c r="K611" s="12"/>
      <c r="L611" s="12"/>
      <c r="M611" s="12"/>
      <c r="N611" s="12"/>
      <c r="O611" s="12"/>
      <c r="P611" s="12"/>
      <c r="Q611" s="12"/>
      <c r="T611" s="14">
        <v>0</v>
      </c>
      <c r="U611" s="12"/>
      <c r="V611" s="12"/>
      <c r="W611" s="12"/>
      <c r="X611" s="14">
        <v>150</v>
      </c>
      <c r="Y611" s="12"/>
      <c r="Z611" s="12"/>
      <c r="AA611" s="12"/>
      <c r="AB611" s="12"/>
      <c r="AC611" s="12"/>
    </row>
    <row r="612" spans="1:29" ht="9" customHeight="1">
      <c r="A612" s="11"/>
      <c r="B612" s="12"/>
      <c r="C612" s="12"/>
      <c r="D612" s="12"/>
      <c r="E612" s="12"/>
      <c r="F612" s="12"/>
      <c r="G612" s="12"/>
      <c r="H612" s="18" t="s">
        <v>41</v>
      </c>
      <c r="I612" s="12"/>
      <c r="J612" s="18" t="s">
        <v>42</v>
      </c>
      <c r="K612" s="12"/>
      <c r="L612" s="12"/>
      <c r="M612" s="12"/>
      <c r="N612" s="12"/>
      <c r="O612" s="12"/>
      <c r="P612" s="12"/>
      <c r="Q612" s="12"/>
      <c r="T612" s="14">
        <v>4</v>
      </c>
      <c r="U612" s="12"/>
      <c r="V612" s="12"/>
      <c r="W612" s="12"/>
      <c r="X612" s="14">
        <v>178.31</v>
      </c>
      <c r="Y612" s="12"/>
      <c r="Z612" s="12"/>
      <c r="AA612" s="12"/>
      <c r="AB612" s="12"/>
      <c r="AC612" s="12"/>
    </row>
    <row r="613" spans="1:29" ht="9" customHeight="1">
      <c r="A613" s="11"/>
      <c r="B613" s="12"/>
      <c r="C613" s="12"/>
      <c r="D613" s="12"/>
      <c r="E613" s="12"/>
      <c r="F613" s="12"/>
      <c r="G613" s="12"/>
      <c r="H613" s="18" t="s">
        <v>12</v>
      </c>
      <c r="I613" s="12"/>
      <c r="J613" s="18" t="s">
        <v>13</v>
      </c>
      <c r="K613" s="12"/>
      <c r="L613" s="12"/>
      <c r="M613" s="12"/>
      <c r="N613" s="12"/>
      <c r="O613" s="12"/>
      <c r="P613" s="12"/>
      <c r="Q613" s="12"/>
      <c r="T613" s="14">
        <v>8</v>
      </c>
      <c r="U613" s="12"/>
      <c r="V613" s="12"/>
      <c r="W613" s="12"/>
      <c r="X613" s="14">
        <v>356.62</v>
      </c>
      <c r="Y613" s="12"/>
      <c r="Z613" s="12"/>
      <c r="AA613" s="12"/>
      <c r="AB613" s="12"/>
      <c r="AC613" s="12"/>
    </row>
    <row r="614" spans="1:29" ht="9" customHeight="1">
      <c r="A614" s="11"/>
      <c r="B614" s="12"/>
      <c r="C614" s="12"/>
      <c r="D614" s="12"/>
      <c r="E614" s="12"/>
      <c r="F614" s="12"/>
      <c r="G614" s="12"/>
      <c r="H614" s="18" t="s">
        <v>14</v>
      </c>
      <c r="I614" s="12"/>
      <c r="J614" s="18" t="s">
        <v>15</v>
      </c>
      <c r="K614" s="12"/>
      <c r="L614" s="12"/>
      <c r="M614" s="12"/>
      <c r="N614" s="12"/>
      <c r="O614" s="12"/>
      <c r="P614" s="12"/>
      <c r="Q614" s="12"/>
      <c r="T614" s="14">
        <v>80</v>
      </c>
      <c r="U614" s="12"/>
      <c r="V614" s="12"/>
      <c r="W614" s="12"/>
      <c r="X614" s="14">
        <v>3566.24</v>
      </c>
      <c r="Y614" s="12"/>
      <c r="Z614" s="12"/>
      <c r="AA614" s="12"/>
      <c r="AB614" s="12"/>
      <c r="AC614" s="12"/>
    </row>
    <row r="615" spans="1:29" ht="9" customHeight="1">
      <c r="A615" s="11"/>
      <c r="B615" s="12"/>
      <c r="C615" s="12"/>
      <c r="D615" s="12"/>
      <c r="E615" s="12"/>
      <c r="F615" s="12"/>
      <c r="G615" s="12"/>
      <c r="H615" s="18" t="s">
        <v>16</v>
      </c>
      <c r="I615" s="12"/>
      <c r="J615" s="18" t="s">
        <v>17</v>
      </c>
      <c r="K615" s="12"/>
      <c r="L615" s="12"/>
      <c r="M615" s="12"/>
      <c r="N615" s="12"/>
      <c r="O615" s="12"/>
      <c r="P615" s="12"/>
      <c r="Q615" s="12"/>
      <c r="R615" s="20" t="s">
        <v>16</v>
      </c>
      <c r="S615" s="12"/>
      <c r="T615" s="14">
        <v>37</v>
      </c>
      <c r="U615" s="12"/>
      <c r="V615" s="12"/>
      <c r="W615" s="12"/>
      <c r="X615" s="14">
        <v>2474.08</v>
      </c>
      <c r="Y615" s="12"/>
      <c r="Z615" s="12"/>
      <c r="AA615" s="12"/>
      <c r="AB615" s="12"/>
      <c r="AC615" s="12"/>
    </row>
    <row r="616" spans="1:29" ht="9" customHeight="1">
      <c r="A616" s="11"/>
      <c r="B616" s="12"/>
      <c r="C616" s="12"/>
      <c r="D616" s="12"/>
      <c r="E616" s="12"/>
      <c r="F616" s="12"/>
      <c r="G616" s="12"/>
      <c r="H616" s="18" t="s">
        <v>18</v>
      </c>
      <c r="I616" s="12"/>
      <c r="J616" s="18" t="s">
        <v>19</v>
      </c>
      <c r="K616" s="12"/>
      <c r="L616" s="12"/>
      <c r="M616" s="12"/>
      <c r="N616" s="12"/>
      <c r="O616" s="12"/>
      <c r="P616" s="12"/>
      <c r="Q616" s="12"/>
      <c r="T616" s="14">
        <v>24</v>
      </c>
      <c r="U616" s="12"/>
      <c r="V616" s="12"/>
      <c r="W616" s="12"/>
      <c r="X616" s="14">
        <v>1069.86</v>
      </c>
      <c r="Y616" s="12"/>
      <c r="Z616" s="12"/>
      <c r="AA616" s="12"/>
      <c r="AB616" s="12"/>
      <c r="AC616" s="12"/>
    </row>
    <row r="617" spans="1:29" ht="9" customHeight="1">
      <c r="A617" s="11"/>
      <c r="B617" s="12"/>
      <c r="C617" s="12"/>
      <c r="D617" s="12"/>
      <c r="E617" s="12"/>
      <c r="F617" s="12"/>
      <c r="G617" s="12"/>
      <c r="H617" s="18" t="s">
        <v>20</v>
      </c>
      <c r="I617" s="12"/>
      <c r="J617" s="18" t="s">
        <v>21</v>
      </c>
      <c r="K617" s="12"/>
      <c r="L617" s="12"/>
      <c r="M617" s="12"/>
      <c r="N617" s="12"/>
      <c r="O617" s="12"/>
      <c r="P617" s="12"/>
      <c r="Q617" s="12"/>
      <c r="R617" s="20" t="s">
        <v>22</v>
      </c>
      <c r="S617" s="12"/>
      <c r="T617" s="14">
        <v>1916</v>
      </c>
      <c r="U617" s="12"/>
      <c r="V617" s="12"/>
      <c r="W617" s="12"/>
      <c r="X617" s="14">
        <v>85411.46</v>
      </c>
      <c r="Y617" s="12"/>
      <c r="Z617" s="12"/>
      <c r="AA617" s="12"/>
      <c r="AB617" s="12"/>
      <c r="AC617" s="12"/>
    </row>
    <row r="618" spans="1:29" ht="9" customHeight="1">
      <c r="A618" s="11"/>
      <c r="B618" s="12"/>
      <c r="C618" s="12"/>
      <c r="D618" s="12"/>
      <c r="E618" s="12"/>
      <c r="F618" s="12"/>
      <c r="G618" s="12"/>
      <c r="H618" s="18" t="s">
        <v>28</v>
      </c>
      <c r="I618" s="12"/>
      <c r="J618" s="18" t="s">
        <v>28</v>
      </c>
      <c r="K618" s="12"/>
      <c r="L618" s="12"/>
      <c r="M618" s="12"/>
      <c r="N618" s="12"/>
      <c r="O618" s="12"/>
      <c r="P618" s="12"/>
      <c r="Q618" s="12"/>
      <c r="T618" s="14">
        <v>8</v>
      </c>
      <c r="U618" s="12"/>
      <c r="V618" s="12"/>
      <c r="W618" s="12"/>
      <c r="X618" s="14">
        <v>356.62</v>
      </c>
      <c r="Y618" s="12"/>
      <c r="Z618" s="12"/>
      <c r="AA618" s="12"/>
      <c r="AB618" s="12"/>
      <c r="AC618" s="12"/>
    </row>
    <row r="619" spans="1:29" ht="9" customHeight="1">
      <c r="A619" s="11"/>
      <c r="B619" s="12"/>
      <c r="C619" s="12"/>
      <c r="D619" s="12"/>
      <c r="E619" s="12"/>
      <c r="F619" s="12"/>
      <c r="G619" s="12"/>
      <c r="H619" s="18" t="s">
        <v>23</v>
      </c>
      <c r="I619" s="12"/>
      <c r="J619" s="18" t="s">
        <v>24</v>
      </c>
      <c r="K619" s="12"/>
      <c r="L619" s="12"/>
      <c r="M619" s="12"/>
      <c r="N619" s="12"/>
      <c r="O619" s="12"/>
      <c r="P619" s="12"/>
      <c r="Q619" s="12"/>
      <c r="T619" s="14">
        <v>160</v>
      </c>
      <c r="U619" s="12"/>
      <c r="V619" s="12"/>
      <c r="W619" s="12"/>
      <c r="X619" s="14">
        <v>7132.47</v>
      </c>
      <c r="Y619" s="12"/>
      <c r="Z619" s="12"/>
      <c r="AA619" s="12"/>
      <c r="AB619" s="12"/>
      <c r="AC619" s="12"/>
    </row>
    <row r="620" spans="1:29" ht="9" customHeight="1">
      <c r="A620" s="13"/>
      <c r="B620" s="12"/>
      <c r="C620" s="12"/>
      <c r="D620" s="12"/>
      <c r="E620" s="12"/>
      <c r="F620" s="12"/>
      <c r="G620" s="12"/>
      <c r="H620" s="21" t="s">
        <v>25</v>
      </c>
      <c r="I620" s="22"/>
      <c r="J620" s="21"/>
      <c r="K620" s="22"/>
      <c r="L620" s="22"/>
      <c r="M620" s="22"/>
      <c r="N620" s="22"/>
      <c r="O620" s="22"/>
      <c r="P620" s="22"/>
      <c r="Q620" s="22"/>
      <c r="R620" s="21"/>
      <c r="S620" s="22"/>
      <c r="T620" s="23">
        <f>SUM(T611:W619)</f>
        <v>2237</v>
      </c>
      <c r="U620" s="22"/>
      <c r="V620" s="22"/>
      <c r="W620" s="22"/>
      <c r="X620" s="23">
        <f>SUM(X611:AC619)</f>
        <v>100695.66</v>
      </c>
      <c r="Y620" s="22"/>
      <c r="Z620" s="22"/>
      <c r="AA620" s="22"/>
      <c r="AB620" s="22"/>
      <c r="AC620" s="22"/>
    </row>
    <row r="621" ht="9" customHeight="1"/>
    <row r="622" spans="2:14" ht="12.75">
      <c r="B622" s="13" t="s">
        <v>139</v>
      </c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</row>
    <row r="623" spans="1:29" ht="12.75">
      <c r="A623" s="18"/>
      <c r="B623" s="12"/>
      <c r="C623" s="12"/>
      <c r="D623" s="12"/>
      <c r="E623" s="4" t="s">
        <v>4</v>
      </c>
      <c r="G623" s="19" t="s">
        <v>5</v>
      </c>
      <c r="H623" s="10"/>
      <c r="I623" s="10"/>
      <c r="J623" s="10"/>
      <c r="L623" s="9" t="s">
        <v>36</v>
      </c>
      <c r="M623" s="10"/>
      <c r="N623" s="10"/>
      <c r="O623" s="10"/>
      <c r="P623" s="9" t="s">
        <v>6</v>
      </c>
      <c r="Q623" s="10"/>
      <c r="R623" s="10"/>
      <c r="S623" s="10"/>
      <c r="T623" s="10"/>
      <c r="U623" s="9" t="s">
        <v>7</v>
      </c>
      <c r="V623" s="10"/>
      <c r="W623" s="10"/>
      <c r="X623" s="10"/>
      <c r="Y623" s="9" t="s">
        <v>8</v>
      </c>
      <c r="Z623" s="10"/>
      <c r="AA623" s="10"/>
      <c r="AB623" s="10"/>
      <c r="AC623" s="10"/>
    </row>
    <row r="624" spans="1:29" ht="12.75">
      <c r="A624" s="18"/>
      <c r="B624" s="12"/>
      <c r="C624" s="12"/>
      <c r="D624" s="12"/>
      <c r="E624" s="3" t="s">
        <v>9</v>
      </c>
      <c r="G624" s="18" t="s">
        <v>9</v>
      </c>
      <c r="H624" s="12"/>
      <c r="I624" s="12"/>
      <c r="J624" s="12"/>
      <c r="L624" s="20">
        <v>2</v>
      </c>
      <c r="M624" s="12"/>
      <c r="N624" s="12"/>
      <c r="O624" s="12"/>
      <c r="U624" s="14">
        <v>0</v>
      </c>
      <c r="V624" s="12"/>
      <c r="W624" s="12"/>
      <c r="X624" s="12"/>
      <c r="Y624" s="14">
        <f>X600+X611</f>
        <v>400</v>
      </c>
      <c r="Z624" s="12"/>
      <c r="AA624" s="12"/>
      <c r="AB624" s="12"/>
      <c r="AC624" s="12"/>
    </row>
    <row r="625" spans="1:29" ht="12.75">
      <c r="A625" s="18"/>
      <c r="B625" s="12"/>
      <c r="C625" s="12"/>
      <c r="D625" s="12"/>
      <c r="E625" s="3" t="s">
        <v>41</v>
      </c>
      <c r="G625" s="18" t="s">
        <v>42</v>
      </c>
      <c r="H625" s="12"/>
      <c r="I625" s="12"/>
      <c r="J625" s="12"/>
      <c r="L625" s="20">
        <v>1</v>
      </c>
      <c r="M625" s="12"/>
      <c r="N625" s="12"/>
      <c r="O625" s="12"/>
      <c r="U625" s="14">
        <v>4</v>
      </c>
      <c r="V625" s="12"/>
      <c r="W625" s="12"/>
      <c r="X625" s="12"/>
      <c r="Y625" s="14">
        <f>X612</f>
        <v>178.31</v>
      </c>
      <c r="Z625" s="12"/>
      <c r="AA625" s="12"/>
      <c r="AB625" s="12"/>
      <c r="AC625" s="12"/>
    </row>
    <row r="626" spans="1:29" ht="12.75">
      <c r="A626" s="18"/>
      <c r="B626" s="12"/>
      <c r="C626" s="12"/>
      <c r="D626" s="12"/>
      <c r="E626" s="3" t="s">
        <v>12</v>
      </c>
      <c r="G626" s="18" t="s">
        <v>13</v>
      </c>
      <c r="H626" s="12"/>
      <c r="I626" s="12"/>
      <c r="J626" s="12"/>
      <c r="L626" s="20">
        <v>1</v>
      </c>
      <c r="M626" s="12"/>
      <c r="N626" s="12"/>
      <c r="O626" s="12"/>
      <c r="U626" s="14">
        <v>8</v>
      </c>
      <c r="V626" s="12"/>
      <c r="W626" s="12"/>
      <c r="X626" s="12"/>
      <c r="Y626" s="14">
        <f>X613</f>
        <v>356.62</v>
      </c>
      <c r="Z626" s="12"/>
      <c r="AA626" s="12"/>
      <c r="AB626" s="12"/>
      <c r="AC626" s="12"/>
    </row>
    <row r="627" spans="1:29" ht="12.75">
      <c r="A627" s="18"/>
      <c r="B627" s="12"/>
      <c r="C627" s="12"/>
      <c r="D627" s="12"/>
      <c r="E627" s="3" t="s">
        <v>14</v>
      </c>
      <c r="G627" s="18" t="s">
        <v>15</v>
      </c>
      <c r="H627" s="12"/>
      <c r="I627" s="12"/>
      <c r="J627" s="12"/>
      <c r="L627" s="20">
        <v>2</v>
      </c>
      <c r="M627" s="12"/>
      <c r="N627" s="12"/>
      <c r="O627" s="12"/>
      <c r="U627" s="14">
        <v>176</v>
      </c>
      <c r="V627" s="12"/>
      <c r="W627" s="12"/>
      <c r="X627" s="12"/>
      <c r="Y627" s="14">
        <f>X601+X614</f>
        <v>8208.82</v>
      </c>
      <c r="Z627" s="12"/>
      <c r="AA627" s="12"/>
      <c r="AB627" s="12"/>
      <c r="AC627" s="12"/>
    </row>
    <row r="628" spans="1:29" ht="12.75">
      <c r="A628" s="18"/>
      <c r="B628" s="12"/>
      <c r="C628" s="12"/>
      <c r="D628" s="12"/>
      <c r="E628" s="3" t="s">
        <v>16</v>
      </c>
      <c r="G628" s="18" t="s">
        <v>17</v>
      </c>
      <c r="H628" s="12"/>
      <c r="I628" s="12"/>
      <c r="J628" s="12"/>
      <c r="L628" s="20">
        <v>2</v>
      </c>
      <c r="M628" s="12"/>
      <c r="N628" s="12"/>
      <c r="O628" s="12"/>
      <c r="P628" s="20" t="s">
        <v>16</v>
      </c>
      <c r="Q628" s="12"/>
      <c r="R628" s="12"/>
      <c r="S628" s="12"/>
      <c r="T628" s="12"/>
      <c r="U628" s="14">
        <v>174</v>
      </c>
      <c r="V628" s="12"/>
      <c r="W628" s="12"/>
      <c r="X628" s="12"/>
      <c r="Y628" s="14">
        <f>X602+X615</f>
        <v>12557.23</v>
      </c>
      <c r="Z628" s="12"/>
      <c r="AA628" s="12"/>
      <c r="AB628" s="12"/>
      <c r="AC628" s="12"/>
    </row>
    <row r="629" spans="1:29" ht="12.75">
      <c r="A629" s="18"/>
      <c r="B629" s="12"/>
      <c r="C629" s="12"/>
      <c r="D629" s="12"/>
      <c r="E629" s="3" t="s">
        <v>18</v>
      </c>
      <c r="G629" s="18" t="s">
        <v>19</v>
      </c>
      <c r="H629" s="12"/>
      <c r="I629" s="12"/>
      <c r="J629" s="12"/>
      <c r="L629" s="20">
        <v>2</v>
      </c>
      <c r="M629" s="12"/>
      <c r="N629" s="12"/>
      <c r="O629" s="12"/>
      <c r="U629" s="14">
        <v>32</v>
      </c>
      <c r="V629" s="12"/>
      <c r="W629" s="12"/>
      <c r="X629" s="12"/>
      <c r="Y629" s="14">
        <f>X603+X616</f>
        <v>1471.4899999999998</v>
      </c>
      <c r="Z629" s="12"/>
      <c r="AA629" s="12"/>
      <c r="AB629" s="12"/>
      <c r="AC629" s="12"/>
    </row>
    <row r="630" spans="1:29" ht="12.75">
      <c r="A630" s="18"/>
      <c r="B630" s="12"/>
      <c r="C630" s="12"/>
      <c r="D630" s="12"/>
      <c r="E630" s="3" t="s">
        <v>20</v>
      </c>
      <c r="G630" s="18" t="s">
        <v>21</v>
      </c>
      <c r="H630" s="12"/>
      <c r="I630" s="12"/>
      <c r="J630" s="12"/>
      <c r="L630" s="20">
        <v>2</v>
      </c>
      <c r="M630" s="12"/>
      <c r="N630" s="12"/>
      <c r="O630" s="12"/>
      <c r="P630" s="20" t="s">
        <v>22</v>
      </c>
      <c r="Q630" s="12"/>
      <c r="R630" s="12"/>
      <c r="S630" s="12"/>
      <c r="T630" s="12"/>
      <c r="U630" s="14">
        <v>3876</v>
      </c>
      <c r="V630" s="12"/>
      <c r="W630" s="12"/>
      <c r="X630" s="12"/>
      <c r="Y630" s="14">
        <f>X604+X617</f>
        <v>181194.66</v>
      </c>
      <c r="Z630" s="12"/>
      <c r="AA630" s="12"/>
      <c r="AB630" s="12"/>
      <c r="AC630" s="12"/>
    </row>
    <row r="631" spans="1:29" ht="12.75">
      <c r="A631" s="18"/>
      <c r="B631" s="12"/>
      <c r="C631" s="12"/>
      <c r="D631" s="12"/>
      <c r="E631" s="3" t="s">
        <v>28</v>
      </c>
      <c r="G631" s="18" t="s">
        <v>28</v>
      </c>
      <c r="H631" s="12"/>
      <c r="I631" s="12"/>
      <c r="J631" s="12"/>
      <c r="L631" s="20">
        <v>1</v>
      </c>
      <c r="M631" s="12"/>
      <c r="N631" s="12"/>
      <c r="O631" s="12"/>
      <c r="U631" s="14">
        <v>8</v>
      </c>
      <c r="V631" s="12"/>
      <c r="W631" s="12"/>
      <c r="X631" s="12"/>
      <c r="Y631" s="14">
        <f>X618</f>
        <v>356.62</v>
      </c>
      <c r="Z631" s="12"/>
      <c r="AA631" s="12"/>
      <c r="AB631" s="12"/>
      <c r="AC631" s="12"/>
    </row>
    <row r="632" spans="1:29" ht="12.75">
      <c r="A632" s="18"/>
      <c r="B632" s="12"/>
      <c r="C632" s="12"/>
      <c r="D632" s="12"/>
      <c r="E632" s="3" t="s">
        <v>23</v>
      </c>
      <c r="G632" s="18" t="s">
        <v>24</v>
      </c>
      <c r="H632" s="12"/>
      <c r="I632" s="12"/>
      <c r="J632" s="12"/>
      <c r="L632" s="20">
        <v>2</v>
      </c>
      <c r="M632" s="12"/>
      <c r="N632" s="12"/>
      <c r="O632" s="12"/>
      <c r="U632" s="14">
        <v>312</v>
      </c>
      <c r="V632" s="12"/>
      <c r="W632" s="12"/>
      <c r="X632" s="12"/>
      <c r="Y632" s="14">
        <f>X605+X619</f>
        <v>14609.560000000001</v>
      </c>
      <c r="Z632" s="12"/>
      <c r="AA632" s="12"/>
      <c r="AB632" s="12"/>
      <c r="AC632" s="12"/>
    </row>
    <row r="633" spans="1:32" ht="12.75">
      <c r="A633" s="13"/>
      <c r="B633" s="12"/>
      <c r="C633" s="12"/>
      <c r="D633" s="12"/>
      <c r="E633" s="5" t="s">
        <v>25</v>
      </c>
      <c r="G633" s="21"/>
      <c r="H633" s="22"/>
      <c r="I633" s="22"/>
      <c r="J633" s="22"/>
      <c r="L633" s="21"/>
      <c r="M633" s="22"/>
      <c r="N633" s="22"/>
      <c r="O633" s="22"/>
      <c r="P633" s="21"/>
      <c r="Q633" s="22"/>
      <c r="R633" s="22"/>
      <c r="S633" s="22"/>
      <c r="T633" s="22"/>
      <c r="U633" s="23">
        <f>SUM(U624:X632)</f>
        <v>4590</v>
      </c>
      <c r="V633" s="22"/>
      <c r="W633" s="22"/>
      <c r="X633" s="22"/>
      <c r="Y633" s="23">
        <f>SUM(Y624:AC632)</f>
        <v>219333.31</v>
      </c>
      <c r="Z633" s="22"/>
      <c r="AA633" s="22"/>
      <c r="AB633" s="22"/>
      <c r="AC633" s="22"/>
      <c r="AF633" s="8"/>
    </row>
    <row r="634" spans="1:13" ht="12.75">
      <c r="A634" s="13" t="s">
        <v>140</v>
      </c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</row>
    <row r="636" spans="1:29" ht="12.75">
      <c r="A636" s="18"/>
      <c r="B636" s="12"/>
      <c r="C636" s="12"/>
      <c r="D636" s="12"/>
      <c r="E636" s="4" t="s">
        <v>4</v>
      </c>
      <c r="G636" s="19" t="s">
        <v>5</v>
      </c>
      <c r="H636" s="10"/>
      <c r="I636" s="10"/>
      <c r="J636" s="10"/>
      <c r="L636" s="9" t="s">
        <v>36</v>
      </c>
      <c r="M636" s="10"/>
      <c r="N636" s="10"/>
      <c r="O636" s="10"/>
      <c r="P636" s="9" t="s">
        <v>6</v>
      </c>
      <c r="Q636" s="10"/>
      <c r="R636" s="10"/>
      <c r="S636" s="10"/>
      <c r="T636" s="10"/>
      <c r="U636" s="9" t="s">
        <v>7</v>
      </c>
      <c r="V636" s="10"/>
      <c r="W636" s="10"/>
      <c r="X636" s="10"/>
      <c r="Y636" s="9" t="s">
        <v>8</v>
      </c>
      <c r="Z636" s="10"/>
      <c r="AA636" s="10"/>
      <c r="AB636" s="10"/>
      <c r="AC636" s="10"/>
    </row>
    <row r="637" spans="1:29" ht="12.75">
      <c r="A637" s="18"/>
      <c r="B637" s="12"/>
      <c r="C637" s="12"/>
      <c r="D637" s="12"/>
      <c r="E637" s="3" t="s">
        <v>9</v>
      </c>
      <c r="G637" s="18" t="s">
        <v>9</v>
      </c>
      <c r="H637" s="12"/>
      <c r="I637" s="12"/>
      <c r="J637" s="12"/>
      <c r="L637" s="20">
        <v>8</v>
      </c>
      <c r="M637" s="12"/>
      <c r="N637" s="12"/>
      <c r="O637" s="12"/>
      <c r="U637" s="14">
        <v>0</v>
      </c>
      <c r="V637" s="12"/>
      <c r="W637" s="12"/>
      <c r="X637" s="12"/>
      <c r="Y637" s="14">
        <f>Y351+Y584+Y624</f>
        <v>3240.88</v>
      </c>
      <c r="Z637" s="12"/>
      <c r="AA637" s="12"/>
      <c r="AB637" s="12"/>
      <c r="AC637" s="12"/>
    </row>
    <row r="638" spans="1:29" ht="12.75">
      <c r="A638" s="18"/>
      <c r="B638" s="12"/>
      <c r="C638" s="12"/>
      <c r="D638" s="12"/>
      <c r="E638" s="3" t="s">
        <v>41</v>
      </c>
      <c r="G638" s="18" t="s">
        <v>42</v>
      </c>
      <c r="H638" s="12"/>
      <c r="I638" s="12"/>
      <c r="J638" s="12"/>
      <c r="L638" s="20">
        <v>11</v>
      </c>
      <c r="M638" s="12"/>
      <c r="N638" s="12"/>
      <c r="O638" s="12"/>
      <c r="U638" s="14">
        <v>343</v>
      </c>
      <c r="V638" s="12"/>
      <c r="W638" s="12"/>
      <c r="X638" s="12"/>
      <c r="Y638" s="14">
        <f>Y352+Y406+Y585+Y625</f>
        <v>12435.810000000001</v>
      </c>
      <c r="Z638" s="12"/>
      <c r="AA638" s="12"/>
      <c r="AB638" s="12"/>
      <c r="AC638" s="12"/>
    </row>
    <row r="639" spans="1:29" ht="12.75">
      <c r="A639" s="18"/>
      <c r="B639" s="12"/>
      <c r="C639" s="12"/>
      <c r="D639" s="12"/>
      <c r="E639" s="3" t="s">
        <v>10</v>
      </c>
      <c r="G639" s="18" t="s">
        <v>11</v>
      </c>
      <c r="H639" s="12"/>
      <c r="I639" s="12"/>
      <c r="J639" s="12"/>
      <c r="L639" s="20">
        <v>6</v>
      </c>
      <c r="M639" s="12"/>
      <c r="N639" s="12"/>
      <c r="O639" s="12"/>
      <c r="U639" s="14">
        <v>48</v>
      </c>
      <c r="V639" s="12"/>
      <c r="W639" s="12"/>
      <c r="X639" s="12"/>
      <c r="Y639" s="14">
        <f>Y353</f>
        <v>1544.2799999999997</v>
      </c>
      <c r="Z639" s="12"/>
      <c r="AA639" s="12"/>
      <c r="AB639" s="12"/>
      <c r="AC639" s="12"/>
    </row>
    <row r="640" spans="1:29" ht="12.75">
      <c r="A640" s="18"/>
      <c r="B640" s="12"/>
      <c r="C640" s="12"/>
      <c r="D640" s="12"/>
      <c r="E640" s="3" t="s">
        <v>12</v>
      </c>
      <c r="G640" s="18" t="s">
        <v>13</v>
      </c>
      <c r="H640" s="12"/>
      <c r="I640" s="12"/>
      <c r="J640" s="12"/>
      <c r="L640" s="20">
        <v>6</v>
      </c>
      <c r="M640" s="12"/>
      <c r="N640" s="12"/>
      <c r="O640" s="12"/>
      <c r="U640" s="14">
        <v>112</v>
      </c>
      <c r="V640" s="12"/>
      <c r="W640" s="12"/>
      <c r="X640" s="12"/>
      <c r="Y640" s="14">
        <f>Y354+Y407+Y586+Y626</f>
        <v>4936.349999999999</v>
      </c>
      <c r="Z640" s="12"/>
      <c r="AA640" s="12"/>
      <c r="AB640" s="12"/>
      <c r="AC640" s="12"/>
    </row>
    <row r="641" spans="1:29" ht="12.75">
      <c r="A641" s="18"/>
      <c r="B641" s="12"/>
      <c r="C641" s="12"/>
      <c r="D641" s="12"/>
      <c r="E641" s="3" t="s">
        <v>14</v>
      </c>
      <c r="G641" s="18" t="s">
        <v>15</v>
      </c>
      <c r="H641" s="12"/>
      <c r="I641" s="12"/>
      <c r="J641" s="12"/>
      <c r="L641" s="20">
        <v>23</v>
      </c>
      <c r="M641" s="12"/>
      <c r="N641" s="12"/>
      <c r="O641" s="12"/>
      <c r="U641" s="14">
        <v>1668</v>
      </c>
      <c r="V641" s="12"/>
      <c r="W641" s="12"/>
      <c r="X641" s="12"/>
      <c r="Y641" s="14">
        <f>Y355+Y408+Y587+Y627</f>
        <v>69783.09</v>
      </c>
      <c r="Z641" s="12"/>
      <c r="AA641" s="12"/>
      <c r="AB641" s="12"/>
      <c r="AC641" s="12"/>
    </row>
    <row r="642" spans="1:29" ht="12.75">
      <c r="A642" s="18"/>
      <c r="B642" s="12"/>
      <c r="C642" s="12"/>
      <c r="D642" s="12"/>
      <c r="E642" s="3" t="s">
        <v>112</v>
      </c>
      <c r="G642" s="18" t="s">
        <v>112</v>
      </c>
      <c r="H642" s="12"/>
      <c r="I642" s="12"/>
      <c r="J642" s="12"/>
      <c r="L642" s="20">
        <v>6</v>
      </c>
      <c r="M642" s="12"/>
      <c r="N642" s="12"/>
      <c r="O642" s="12"/>
      <c r="U642" s="14">
        <v>0</v>
      </c>
      <c r="V642" s="12"/>
      <c r="W642" s="12"/>
      <c r="X642" s="12"/>
      <c r="Y642" s="14">
        <f>Y588</f>
        <v>6010</v>
      </c>
      <c r="Z642" s="12"/>
      <c r="AA642" s="12"/>
      <c r="AB642" s="12"/>
      <c r="AC642" s="12"/>
    </row>
    <row r="643" spans="1:29" ht="12.75">
      <c r="A643" s="18"/>
      <c r="B643" s="12"/>
      <c r="C643" s="12"/>
      <c r="D643" s="12"/>
      <c r="E643" s="3" t="s">
        <v>16</v>
      </c>
      <c r="G643" s="18" t="s">
        <v>17</v>
      </c>
      <c r="H643" s="12"/>
      <c r="I643" s="12"/>
      <c r="J643" s="12"/>
      <c r="L643" s="20">
        <v>23</v>
      </c>
      <c r="M643" s="12"/>
      <c r="N643" s="12"/>
      <c r="O643" s="12"/>
      <c r="P643" s="20" t="s">
        <v>16</v>
      </c>
      <c r="Q643" s="12"/>
      <c r="R643" s="12"/>
      <c r="S643" s="12"/>
      <c r="T643" s="12"/>
      <c r="U643" s="14">
        <v>2832.5</v>
      </c>
      <c r="V643" s="12"/>
      <c r="W643" s="12"/>
      <c r="X643" s="12"/>
      <c r="Y643" s="14">
        <f>Y356+Y409+Y589+Y628</f>
        <v>178829.39</v>
      </c>
      <c r="Z643" s="12"/>
      <c r="AA643" s="12"/>
      <c r="AB643" s="12"/>
      <c r="AC643" s="12"/>
    </row>
    <row r="644" spans="1:29" ht="12.75">
      <c r="A644" s="18"/>
      <c r="B644" s="12"/>
      <c r="C644" s="12"/>
      <c r="D644" s="12"/>
      <c r="E644" s="3" t="s">
        <v>18</v>
      </c>
      <c r="G644" s="18" t="s">
        <v>19</v>
      </c>
      <c r="H644" s="12"/>
      <c r="I644" s="12"/>
      <c r="J644" s="12"/>
      <c r="L644" s="20">
        <v>23</v>
      </c>
      <c r="M644" s="12"/>
      <c r="N644" s="12"/>
      <c r="O644" s="12"/>
      <c r="U644" s="14">
        <v>504</v>
      </c>
      <c r="V644" s="12"/>
      <c r="W644" s="12"/>
      <c r="X644" s="12"/>
      <c r="Y644" s="14">
        <f>Y357+Y410+Y590+Y629</f>
        <v>20857.859999999993</v>
      </c>
      <c r="Z644" s="12"/>
      <c r="AA644" s="12"/>
      <c r="AB644" s="12"/>
      <c r="AC644" s="12"/>
    </row>
    <row r="645" spans="1:29" ht="12.75">
      <c r="A645" s="18"/>
      <c r="B645" s="12"/>
      <c r="C645" s="12"/>
      <c r="D645" s="12"/>
      <c r="E645" s="3" t="s">
        <v>20</v>
      </c>
      <c r="G645" s="18" t="s">
        <v>21</v>
      </c>
      <c r="H645" s="12"/>
      <c r="I645" s="12"/>
      <c r="J645" s="12"/>
      <c r="L645" s="20">
        <v>31</v>
      </c>
      <c r="M645" s="12"/>
      <c r="N645" s="12"/>
      <c r="O645" s="12"/>
      <c r="P645" s="20" t="s">
        <v>22</v>
      </c>
      <c r="Q645" s="12"/>
      <c r="R645" s="12"/>
      <c r="S645" s="12"/>
      <c r="T645" s="12"/>
      <c r="U645" s="14">
        <v>47307.6</v>
      </c>
      <c r="V645" s="12"/>
      <c r="W645" s="12"/>
      <c r="X645" s="12"/>
      <c r="Y645" s="14">
        <f>Y358+Y411+Y591+Y630</f>
        <v>1814009.99</v>
      </c>
      <c r="Z645" s="12"/>
      <c r="AA645" s="12"/>
      <c r="AB645" s="12"/>
      <c r="AC645" s="12"/>
    </row>
    <row r="646" spans="1:29" ht="12.75">
      <c r="A646" s="18"/>
      <c r="B646" s="12"/>
      <c r="C646" s="12"/>
      <c r="D646" s="12"/>
      <c r="E646" s="3" t="s">
        <v>28</v>
      </c>
      <c r="G646" s="18" t="s">
        <v>28</v>
      </c>
      <c r="H646" s="12"/>
      <c r="I646" s="12"/>
      <c r="J646" s="12"/>
      <c r="L646" s="20">
        <v>19</v>
      </c>
      <c r="M646" s="12"/>
      <c r="N646" s="12"/>
      <c r="O646" s="12"/>
      <c r="U646" s="14">
        <v>1786</v>
      </c>
      <c r="V646" s="12"/>
      <c r="W646" s="12"/>
      <c r="X646" s="12"/>
      <c r="Y646" s="14">
        <f>Y359+Y412+Y592+Y631</f>
        <v>73620.56999999999</v>
      </c>
      <c r="Z646" s="12"/>
      <c r="AA646" s="12"/>
      <c r="AB646" s="12"/>
      <c r="AC646" s="12"/>
    </row>
    <row r="647" spans="1:29" ht="12.75">
      <c r="A647" s="18"/>
      <c r="B647" s="12"/>
      <c r="C647" s="12"/>
      <c r="D647" s="12"/>
      <c r="E647" s="3" t="s">
        <v>43</v>
      </c>
      <c r="G647" s="18" t="s">
        <v>44</v>
      </c>
      <c r="H647" s="12"/>
      <c r="I647" s="12"/>
      <c r="J647" s="12"/>
      <c r="L647" s="20">
        <v>13</v>
      </c>
      <c r="M647" s="12"/>
      <c r="N647" s="12"/>
      <c r="O647" s="12"/>
      <c r="U647" s="14">
        <v>292</v>
      </c>
      <c r="V647" s="12"/>
      <c r="W647" s="12"/>
      <c r="X647" s="12"/>
      <c r="Y647" s="14">
        <f>Y360+Y413+Y593</f>
        <v>11817.29</v>
      </c>
      <c r="Z647" s="12"/>
      <c r="AA647" s="12"/>
      <c r="AB647" s="12"/>
      <c r="AC647" s="12"/>
    </row>
    <row r="648" spans="1:29" ht="12.75">
      <c r="A648" s="18"/>
      <c r="B648" s="12"/>
      <c r="C648" s="12"/>
      <c r="D648" s="12"/>
      <c r="E648" s="3" t="s">
        <v>23</v>
      </c>
      <c r="G648" s="18" t="s">
        <v>24</v>
      </c>
      <c r="H648" s="12"/>
      <c r="I648" s="12"/>
      <c r="J648" s="12"/>
      <c r="L648" s="20">
        <v>24</v>
      </c>
      <c r="M648" s="12"/>
      <c r="N648" s="12"/>
      <c r="O648" s="12"/>
      <c r="U648" s="14">
        <v>3200</v>
      </c>
      <c r="V648" s="12"/>
      <c r="W648" s="12"/>
      <c r="X648" s="12"/>
      <c r="Y648" s="14">
        <f>Y361+Y414+Y594+Y632</f>
        <v>136805.24</v>
      </c>
      <c r="Z648" s="12"/>
      <c r="AA648" s="12"/>
      <c r="AB648" s="12"/>
      <c r="AC648" s="12"/>
    </row>
    <row r="649" spans="1:32" ht="12.75">
      <c r="A649" s="13"/>
      <c r="B649" s="12"/>
      <c r="C649" s="12"/>
      <c r="D649" s="12"/>
      <c r="E649" s="5" t="s">
        <v>25</v>
      </c>
      <c r="G649" s="21"/>
      <c r="H649" s="22"/>
      <c r="I649" s="22"/>
      <c r="J649" s="22"/>
      <c r="L649" s="21"/>
      <c r="M649" s="22"/>
      <c r="N649" s="22"/>
      <c r="O649" s="22"/>
      <c r="P649" s="21"/>
      <c r="Q649" s="22"/>
      <c r="R649" s="22"/>
      <c r="S649" s="22"/>
      <c r="T649" s="22"/>
      <c r="U649" s="23">
        <f>SUM(U637:X648)</f>
        <v>58093.1</v>
      </c>
      <c r="V649" s="22"/>
      <c r="W649" s="22"/>
      <c r="X649" s="22"/>
      <c r="Y649" s="23">
        <f>SUM(Y637:AC648)</f>
        <v>2333890.75</v>
      </c>
      <c r="Z649" s="22"/>
      <c r="AA649" s="22"/>
      <c r="AB649" s="22"/>
      <c r="AC649" s="22"/>
      <c r="AF649" s="8"/>
    </row>
    <row r="650" spans="1:29" ht="12.75">
      <c r="A650" s="11" t="s">
        <v>141</v>
      </c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</row>
    <row r="651" spans="1:29" ht="12.75">
      <c r="A651" s="11" t="s">
        <v>142</v>
      </c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</row>
    <row r="652" spans="1:29" ht="12.75">
      <c r="A652" s="11"/>
      <c r="B652" s="12"/>
      <c r="C652" s="11"/>
      <c r="D652" s="12"/>
      <c r="E652" s="12"/>
      <c r="F652" s="12"/>
      <c r="G652" s="12"/>
      <c r="H652" s="12"/>
      <c r="I652" s="11"/>
      <c r="J652" s="12"/>
      <c r="K652" s="12"/>
      <c r="L652" s="12"/>
      <c r="M652" s="13"/>
      <c r="N652" s="12"/>
      <c r="O652" s="12"/>
      <c r="P652" s="12"/>
      <c r="Q652" s="12"/>
      <c r="R652" s="12"/>
      <c r="S652" s="11"/>
      <c r="T652" s="12"/>
      <c r="U652" s="12"/>
      <c r="V652" s="12"/>
      <c r="W652" s="11"/>
      <c r="X652" s="12"/>
      <c r="Y652" s="12"/>
      <c r="Z652" s="12"/>
      <c r="AA652" s="1"/>
      <c r="AB652" s="1"/>
      <c r="AC652" s="1"/>
    </row>
    <row r="653" spans="1:29" ht="12.75">
      <c r="A653" s="15"/>
      <c r="B653" s="12"/>
      <c r="C653" s="16" t="s">
        <v>143</v>
      </c>
      <c r="D653" s="12"/>
      <c r="E653" s="12"/>
      <c r="F653" s="12"/>
      <c r="G653" s="12"/>
      <c r="H653" s="12"/>
      <c r="I653" s="12"/>
      <c r="J653" s="12"/>
      <c r="K653" s="12"/>
      <c r="L653" s="12"/>
      <c r="M653" s="17" t="s">
        <v>144</v>
      </c>
      <c r="N653" s="12"/>
      <c r="O653" s="12"/>
      <c r="P653" s="12"/>
      <c r="Q653" s="12"/>
      <c r="R653" s="12"/>
      <c r="S653" s="17"/>
      <c r="T653" s="12"/>
      <c r="U653" s="12"/>
      <c r="V653" s="12"/>
      <c r="W653" s="15"/>
      <c r="X653" s="12"/>
      <c r="Y653" s="12"/>
      <c r="Z653" s="12"/>
      <c r="AA653" s="2"/>
      <c r="AB653" s="2"/>
      <c r="AC653" s="2"/>
    </row>
    <row r="654" spans="1:29" ht="9" customHeight="1">
      <c r="A654" s="18"/>
      <c r="B654" s="12"/>
      <c r="C654" s="12"/>
      <c r="D654" s="12"/>
      <c r="E654" s="12"/>
      <c r="F654" s="12"/>
      <c r="G654" s="12"/>
      <c r="H654" s="19" t="s">
        <v>4</v>
      </c>
      <c r="I654" s="10"/>
      <c r="J654" s="19" t="s">
        <v>5</v>
      </c>
      <c r="K654" s="10"/>
      <c r="L654" s="10"/>
      <c r="M654" s="10"/>
      <c r="N654" s="10"/>
      <c r="O654" s="10"/>
      <c r="P654" s="10"/>
      <c r="Q654" s="10"/>
      <c r="R654" s="9" t="s">
        <v>6</v>
      </c>
      <c r="S654" s="10"/>
      <c r="T654" s="9" t="s">
        <v>7</v>
      </c>
      <c r="U654" s="10"/>
      <c r="V654" s="10"/>
      <c r="W654" s="10"/>
      <c r="X654" s="9" t="s">
        <v>8</v>
      </c>
      <c r="Y654" s="10"/>
      <c r="Z654" s="10"/>
      <c r="AA654" s="10"/>
      <c r="AB654" s="10"/>
      <c r="AC654" s="10"/>
    </row>
    <row r="655" spans="1:29" ht="9" customHeight="1">
      <c r="A655" s="11"/>
      <c r="B655" s="12"/>
      <c r="C655" s="12"/>
      <c r="D655" s="12"/>
      <c r="E655" s="12"/>
      <c r="F655" s="12"/>
      <c r="G655" s="12"/>
      <c r="H655" s="18" t="s">
        <v>10</v>
      </c>
      <c r="I655" s="12"/>
      <c r="J655" s="18" t="s">
        <v>11</v>
      </c>
      <c r="K655" s="12"/>
      <c r="L655" s="12"/>
      <c r="M655" s="12"/>
      <c r="N655" s="12"/>
      <c r="O655" s="12"/>
      <c r="P655" s="12"/>
      <c r="Q655" s="12"/>
      <c r="T655" s="14">
        <v>17</v>
      </c>
      <c r="U655" s="12"/>
      <c r="V655" s="12"/>
      <c r="W655" s="12"/>
      <c r="X655" s="14">
        <v>351.59</v>
      </c>
      <c r="Y655" s="12"/>
      <c r="Z655" s="12"/>
      <c r="AA655" s="12"/>
      <c r="AB655" s="12"/>
      <c r="AC655" s="12"/>
    </row>
    <row r="656" spans="1:29" ht="9" customHeight="1">
      <c r="A656" s="11"/>
      <c r="B656" s="12"/>
      <c r="C656" s="12"/>
      <c r="D656" s="12"/>
      <c r="E656" s="12"/>
      <c r="F656" s="12"/>
      <c r="G656" s="12"/>
      <c r="H656" s="18" t="s">
        <v>14</v>
      </c>
      <c r="I656" s="12"/>
      <c r="J656" s="18" t="s">
        <v>15</v>
      </c>
      <c r="K656" s="12"/>
      <c r="L656" s="12"/>
      <c r="M656" s="12"/>
      <c r="N656" s="12"/>
      <c r="O656" s="12"/>
      <c r="P656" s="12"/>
      <c r="Q656" s="12"/>
      <c r="T656" s="14">
        <v>65</v>
      </c>
      <c r="U656" s="12"/>
      <c r="V656" s="12"/>
      <c r="W656" s="12"/>
      <c r="X656" s="14">
        <v>1353.01</v>
      </c>
      <c r="Y656" s="12"/>
      <c r="Z656" s="12"/>
      <c r="AA656" s="12"/>
      <c r="AB656" s="12"/>
      <c r="AC656" s="12"/>
    </row>
    <row r="657" spans="1:29" ht="9" customHeight="1">
      <c r="A657" s="11"/>
      <c r="B657" s="12"/>
      <c r="C657" s="12"/>
      <c r="D657" s="12"/>
      <c r="E657" s="12"/>
      <c r="F657" s="12"/>
      <c r="G657" s="12"/>
      <c r="H657" s="18" t="s">
        <v>16</v>
      </c>
      <c r="I657" s="12"/>
      <c r="J657" s="18" t="s">
        <v>17</v>
      </c>
      <c r="K657" s="12"/>
      <c r="L657" s="12"/>
      <c r="M657" s="12"/>
      <c r="N657" s="12"/>
      <c r="O657" s="12"/>
      <c r="P657" s="12"/>
      <c r="Q657" s="12"/>
      <c r="R657" s="20" t="s">
        <v>16</v>
      </c>
      <c r="S657" s="12"/>
      <c r="T657" s="14">
        <v>1</v>
      </c>
      <c r="U657" s="12"/>
      <c r="V657" s="12"/>
      <c r="W657" s="12"/>
      <c r="X657" s="14">
        <v>31.95</v>
      </c>
      <c r="Y657" s="12"/>
      <c r="Z657" s="12"/>
      <c r="AA657" s="12"/>
      <c r="AB657" s="12"/>
      <c r="AC657" s="12"/>
    </row>
    <row r="658" spans="1:29" ht="9" customHeight="1">
      <c r="A658" s="11"/>
      <c r="B658" s="12"/>
      <c r="C658" s="12"/>
      <c r="D658" s="12"/>
      <c r="E658" s="12"/>
      <c r="F658" s="12"/>
      <c r="G658" s="12"/>
      <c r="H658" s="18" t="s">
        <v>18</v>
      </c>
      <c r="I658" s="12"/>
      <c r="J658" s="18" t="s">
        <v>19</v>
      </c>
      <c r="K658" s="12"/>
      <c r="L658" s="12"/>
      <c r="M658" s="12"/>
      <c r="N658" s="12"/>
      <c r="O658" s="12"/>
      <c r="P658" s="12"/>
      <c r="Q658" s="12"/>
      <c r="T658" s="14">
        <v>24</v>
      </c>
      <c r="U658" s="12"/>
      <c r="V658" s="12"/>
      <c r="W658" s="12"/>
      <c r="X658" s="14">
        <v>486.86</v>
      </c>
      <c r="Y658" s="12"/>
      <c r="Z658" s="12"/>
      <c r="AA658" s="12"/>
      <c r="AB658" s="12"/>
      <c r="AC658" s="12"/>
    </row>
    <row r="659" spans="1:29" ht="9" customHeight="1">
      <c r="A659" s="11"/>
      <c r="B659" s="12"/>
      <c r="C659" s="12"/>
      <c r="D659" s="12"/>
      <c r="E659" s="12"/>
      <c r="F659" s="12"/>
      <c r="G659" s="12"/>
      <c r="H659" s="18" t="s">
        <v>20</v>
      </c>
      <c r="I659" s="12"/>
      <c r="J659" s="18" t="s">
        <v>21</v>
      </c>
      <c r="K659" s="12"/>
      <c r="L659" s="12"/>
      <c r="M659" s="12"/>
      <c r="N659" s="12"/>
      <c r="O659" s="12"/>
      <c r="P659" s="12"/>
      <c r="Q659" s="12"/>
      <c r="R659" s="20" t="s">
        <v>22</v>
      </c>
      <c r="S659" s="12"/>
      <c r="T659" s="14">
        <v>1809.5</v>
      </c>
      <c r="U659" s="12"/>
      <c r="V659" s="12"/>
      <c r="W659" s="12"/>
      <c r="X659" s="14">
        <v>37625.01</v>
      </c>
      <c r="Y659" s="12"/>
      <c r="Z659" s="12"/>
      <c r="AA659" s="12"/>
      <c r="AB659" s="12"/>
      <c r="AC659" s="12"/>
    </row>
    <row r="660" spans="1:29" ht="9" customHeight="1">
      <c r="A660" s="11"/>
      <c r="B660" s="12"/>
      <c r="C660" s="12"/>
      <c r="D660" s="12"/>
      <c r="E660" s="12"/>
      <c r="F660" s="12"/>
      <c r="G660" s="12"/>
      <c r="H660" s="18" t="s">
        <v>28</v>
      </c>
      <c r="I660" s="12"/>
      <c r="J660" s="18" t="s">
        <v>28</v>
      </c>
      <c r="K660" s="12"/>
      <c r="L660" s="12"/>
      <c r="M660" s="12"/>
      <c r="N660" s="12"/>
      <c r="O660" s="12"/>
      <c r="P660" s="12"/>
      <c r="Q660" s="12"/>
      <c r="T660" s="14">
        <v>40</v>
      </c>
      <c r="U660" s="12"/>
      <c r="V660" s="12"/>
      <c r="W660" s="12"/>
      <c r="X660" s="14">
        <v>849.65</v>
      </c>
      <c r="Y660" s="12"/>
      <c r="Z660" s="12"/>
      <c r="AA660" s="12"/>
      <c r="AB660" s="12"/>
      <c r="AC660" s="12"/>
    </row>
    <row r="661" spans="1:29" ht="9" customHeight="1">
      <c r="A661" s="11"/>
      <c r="B661" s="12"/>
      <c r="C661" s="12"/>
      <c r="D661" s="12"/>
      <c r="E661" s="12"/>
      <c r="F661" s="12"/>
      <c r="G661" s="12"/>
      <c r="H661" s="18" t="s">
        <v>43</v>
      </c>
      <c r="I661" s="12"/>
      <c r="J661" s="18" t="s">
        <v>44</v>
      </c>
      <c r="K661" s="12"/>
      <c r="L661" s="12"/>
      <c r="M661" s="12"/>
      <c r="N661" s="12"/>
      <c r="O661" s="12"/>
      <c r="P661" s="12"/>
      <c r="Q661" s="12"/>
      <c r="T661" s="14">
        <v>80</v>
      </c>
      <c r="U661" s="12"/>
      <c r="V661" s="12"/>
      <c r="W661" s="12"/>
      <c r="X661" s="14">
        <v>1663.36</v>
      </c>
      <c r="Y661" s="12"/>
      <c r="Z661" s="12"/>
      <c r="AA661" s="12"/>
      <c r="AB661" s="12"/>
      <c r="AC661" s="12"/>
    </row>
    <row r="662" spans="1:29" ht="9" customHeight="1">
      <c r="A662" s="11"/>
      <c r="B662" s="12"/>
      <c r="C662" s="12"/>
      <c r="D662" s="12"/>
      <c r="E662" s="12"/>
      <c r="F662" s="12"/>
      <c r="G662" s="12"/>
      <c r="H662" s="18" t="s">
        <v>23</v>
      </c>
      <c r="I662" s="12"/>
      <c r="J662" s="18" t="s">
        <v>24</v>
      </c>
      <c r="K662" s="12"/>
      <c r="L662" s="12"/>
      <c r="M662" s="12"/>
      <c r="N662" s="12"/>
      <c r="O662" s="12"/>
      <c r="P662" s="12"/>
      <c r="Q662" s="12"/>
      <c r="T662" s="14">
        <v>70</v>
      </c>
      <c r="U662" s="12"/>
      <c r="V662" s="12"/>
      <c r="W662" s="12"/>
      <c r="X662" s="14">
        <v>1488.57</v>
      </c>
      <c r="Y662" s="12"/>
      <c r="Z662" s="12"/>
      <c r="AA662" s="12"/>
      <c r="AB662" s="12"/>
      <c r="AC662" s="12"/>
    </row>
    <row r="663" spans="1:29" ht="9" customHeight="1">
      <c r="A663" s="13"/>
      <c r="B663" s="12"/>
      <c r="C663" s="12"/>
      <c r="D663" s="12"/>
      <c r="E663" s="12"/>
      <c r="F663" s="12"/>
      <c r="G663" s="12"/>
      <c r="H663" s="21" t="s">
        <v>25</v>
      </c>
      <c r="I663" s="22"/>
      <c r="J663" s="21"/>
      <c r="K663" s="22"/>
      <c r="L663" s="22"/>
      <c r="M663" s="22"/>
      <c r="N663" s="22"/>
      <c r="O663" s="22"/>
      <c r="P663" s="22"/>
      <c r="Q663" s="22"/>
      <c r="R663" s="21"/>
      <c r="S663" s="22"/>
      <c r="T663" s="23">
        <f>SUM(T655:W662)</f>
        <v>2106.5</v>
      </c>
      <c r="U663" s="22"/>
      <c r="V663" s="22"/>
      <c r="W663" s="22"/>
      <c r="X663" s="23">
        <f>SUM(X655:AC662)</f>
        <v>43850</v>
      </c>
      <c r="Y663" s="22"/>
      <c r="Z663" s="22"/>
      <c r="AA663" s="22"/>
      <c r="AB663" s="22"/>
      <c r="AC663" s="22"/>
    </row>
    <row r="664" ht="9" customHeight="1"/>
    <row r="665" spans="1:29" ht="12.75">
      <c r="A665" s="11"/>
      <c r="B665" s="12"/>
      <c r="C665" s="11"/>
      <c r="D665" s="12"/>
      <c r="E665" s="12"/>
      <c r="F665" s="12"/>
      <c r="G665" s="12"/>
      <c r="H665" s="12"/>
      <c r="I665" s="11"/>
      <c r="J665" s="12"/>
      <c r="K665" s="12"/>
      <c r="L665" s="12"/>
      <c r="M665" s="13"/>
      <c r="N665" s="12"/>
      <c r="O665" s="12"/>
      <c r="P665" s="12"/>
      <c r="Q665" s="12"/>
      <c r="R665" s="12"/>
      <c r="S665" s="11"/>
      <c r="T665" s="12"/>
      <c r="U665" s="12"/>
      <c r="V665" s="12"/>
      <c r="W665" s="11"/>
      <c r="X665" s="12"/>
      <c r="Y665" s="12"/>
      <c r="Z665" s="12"/>
      <c r="AA665" s="1"/>
      <c r="AB665" s="1"/>
      <c r="AC665" s="1"/>
    </row>
    <row r="666" spans="1:29" ht="12.75">
      <c r="A666" s="15"/>
      <c r="B666" s="12"/>
      <c r="C666" s="16" t="s">
        <v>145</v>
      </c>
      <c r="D666" s="12"/>
      <c r="E666" s="12"/>
      <c r="F666" s="12"/>
      <c r="G666" s="12"/>
      <c r="H666" s="12"/>
      <c r="I666" s="12"/>
      <c r="J666" s="12"/>
      <c r="K666" s="12"/>
      <c r="L666" s="12"/>
      <c r="M666" s="17" t="s">
        <v>146</v>
      </c>
      <c r="N666" s="12"/>
      <c r="O666" s="12"/>
      <c r="P666" s="12"/>
      <c r="Q666" s="12"/>
      <c r="R666" s="12"/>
      <c r="S666" s="17"/>
      <c r="T666" s="12"/>
      <c r="U666" s="12"/>
      <c r="V666" s="12"/>
      <c r="W666" s="15"/>
      <c r="X666" s="12"/>
      <c r="Y666" s="12"/>
      <c r="Z666" s="12"/>
      <c r="AA666" s="2"/>
      <c r="AB666" s="2"/>
      <c r="AC666" s="2"/>
    </row>
    <row r="667" spans="1:29" ht="9" customHeight="1">
      <c r="A667" s="18"/>
      <c r="B667" s="12"/>
      <c r="C667" s="12"/>
      <c r="D667" s="12"/>
      <c r="E667" s="12"/>
      <c r="F667" s="12"/>
      <c r="G667" s="12"/>
      <c r="H667" s="19" t="s">
        <v>4</v>
      </c>
      <c r="I667" s="10"/>
      <c r="J667" s="19" t="s">
        <v>5</v>
      </c>
      <c r="K667" s="10"/>
      <c r="L667" s="10"/>
      <c r="M667" s="10"/>
      <c r="N667" s="10"/>
      <c r="O667" s="10"/>
      <c r="P667" s="10"/>
      <c r="Q667" s="10"/>
      <c r="R667" s="9" t="s">
        <v>6</v>
      </c>
      <c r="S667" s="10"/>
      <c r="T667" s="9" t="s">
        <v>7</v>
      </c>
      <c r="U667" s="10"/>
      <c r="V667" s="10"/>
      <c r="W667" s="10"/>
      <c r="X667" s="9" t="s">
        <v>8</v>
      </c>
      <c r="Y667" s="10"/>
      <c r="Z667" s="10"/>
      <c r="AA667" s="10"/>
      <c r="AB667" s="10"/>
      <c r="AC667" s="10"/>
    </row>
    <row r="668" spans="1:29" ht="9" customHeight="1">
      <c r="A668" s="11"/>
      <c r="B668" s="12"/>
      <c r="C668" s="12"/>
      <c r="D668" s="12"/>
      <c r="E668" s="12"/>
      <c r="F668" s="12"/>
      <c r="G668" s="12"/>
      <c r="H668" s="18" t="s">
        <v>41</v>
      </c>
      <c r="I668" s="12"/>
      <c r="J668" s="18" t="s">
        <v>42</v>
      </c>
      <c r="K668" s="12"/>
      <c r="L668" s="12"/>
      <c r="M668" s="12"/>
      <c r="N668" s="12"/>
      <c r="O668" s="12"/>
      <c r="P668" s="12"/>
      <c r="Q668" s="12"/>
      <c r="T668" s="14">
        <v>1</v>
      </c>
      <c r="U668" s="12"/>
      <c r="V668" s="12"/>
      <c r="W668" s="12"/>
      <c r="X668" s="14">
        <v>25.92</v>
      </c>
      <c r="Y668" s="12"/>
      <c r="Z668" s="12"/>
      <c r="AA668" s="12"/>
      <c r="AB668" s="12"/>
      <c r="AC668" s="12"/>
    </row>
    <row r="669" spans="1:29" ht="9" customHeight="1">
      <c r="A669" s="11"/>
      <c r="B669" s="12"/>
      <c r="C669" s="12"/>
      <c r="D669" s="12"/>
      <c r="E669" s="12"/>
      <c r="F669" s="12"/>
      <c r="G669" s="12"/>
      <c r="H669" s="18" t="s">
        <v>14</v>
      </c>
      <c r="I669" s="12"/>
      <c r="J669" s="18" t="s">
        <v>15</v>
      </c>
      <c r="K669" s="12"/>
      <c r="L669" s="12"/>
      <c r="M669" s="12"/>
      <c r="N669" s="12"/>
      <c r="O669" s="12"/>
      <c r="P669" s="12"/>
      <c r="Q669" s="12"/>
      <c r="T669" s="14">
        <v>41</v>
      </c>
      <c r="U669" s="12"/>
      <c r="V669" s="12"/>
      <c r="W669" s="12"/>
      <c r="X669" s="14">
        <v>1062.63</v>
      </c>
      <c r="Y669" s="12"/>
      <c r="Z669" s="12"/>
      <c r="AA669" s="12"/>
      <c r="AB669" s="12"/>
      <c r="AC669" s="12"/>
    </row>
    <row r="670" spans="1:29" ht="9" customHeight="1">
      <c r="A670" s="11"/>
      <c r="B670" s="12"/>
      <c r="C670" s="12"/>
      <c r="D670" s="12"/>
      <c r="E670" s="12"/>
      <c r="F670" s="12"/>
      <c r="G670" s="12"/>
      <c r="H670" s="18" t="s">
        <v>20</v>
      </c>
      <c r="I670" s="12"/>
      <c r="J670" s="18" t="s">
        <v>21</v>
      </c>
      <c r="K670" s="12"/>
      <c r="L670" s="12"/>
      <c r="M670" s="12"/>
      <c r="N670" s="12"/>
      <c r="O670" s="12"/>
      <c r="P670" s="12"/>
      <c r="Q670" s="12"/>
      <c r="R670" s="20" t="s">
        <v>22</v>
      </c>
      <c r="S670" s="12"/>
      <c r="T670" s="14">
        <v>1261</v>
      </c>
      <c r="U670" s="12"/>
      <c r="V670" s="12"/>
      <c r="W670" s="12"/>
      <c r="X670" s="14">
        <v>32682.61</v>
      </c>
      <c r="Y670" s="12"/>
      <c r="Z670" s="12"/>
      <c r="AA670" s="12"/>
      <c r="AB670" s="12"/>
      <c r="AC670" s="12"/>
    </row>
    <row r="671" spans="1:29" ht="9" customHeight="1">
      <c r="A671" s="11"/>
      <c r="B671" s="12"/>
      <c r="C671" s="12"/>
      <c r="D671" s="12"/>
      <c r="E671" s="12"/>
      <c r="F671" s="12"/>
      <c r="G671" s="12"/>
      <c r="H671" s="18" t="s">
        <v>28</v>
      </c>
      <c r="I671" s="12"/>
      <c r="J671" s="18" t="s">
        <v>28</v>
      </c>
      <c r="K671" s="12"/>
      <c r="L671" s="12"/>
      <c r="M671" s="12"/>
      <c r="N671" s="12"/>
      <c r="O671" s="12"/>
      <c r="P671" s="12"/>
      <c r="Q671" s="12"/>
      <c r="T671" s="14">
        <v>9</v>
      </c>
      <c r="U671" s="12"/>
      <c r="V671" s="12"/>
      <c r="W671" s="12"/>
      <c r="X671" s="14">
        <v>233.26</v>
      </c>
      <c r="Y671" s="12"/>
      <c r="Z671" s="12"/>
      <c r="AA671" s="12"/>
      <c r="AB671" s="12"/>
      <c r="AC671" s="12"/>
    </row>
    <row r="672" spans="1:29" ht="9" customHeight="1">
      <c r="A672" s="11"/>
      <c r="B672" s="12"/>
      <c r="C672" s="12"/>
      <c r="D672" s="12"/>
      <c r="E672" s="12"/>
      <c r="F672" s="12"/>
      <c r="G672" s="12"/>
      <c r="H672" s="18" t="s">
        <v>23</v>
      </c>
      <c r="I672" s="12"/>
      <c r="J672" s="18" t="s">
        <v>24</v>
      </c>
      <c r="K672" s="12"/>
      <c r="L672" s="12"/>
      <c r="M672" s="12"/>
      <c r="N672" s="12"/>
      <c r="O672" s="12"/>
      <c r="P672" s="12"/>
      <c r="Q672" s="12"/>
      <c r="T672" s="14">
        <v>48</v>
      </c>
      <c r="U672" s="12"/>
      <c r="V672" s="12"/>
      <c r="W672" s="12"/>
      <c r="X672" s="14">
        <v>1244.06</v>
      </c>
      <c r="Y672" s="12"/>
      <c r="Z672" s="12"/>
      <c r="AA672" s="12"/>
      <c r="AB672" s="12"/>
      <c r="AC672" s="12"/>
    </row>
    <row r="673" spans="1:29" ht="9" customHeight="1">
      <c r="A673" s="13"/>
      <c r="B673" s="12"/>
      <c r="C673" s="12"/>
      <c r="D673" s="12"/>
      <c r="E673" s="12"/>
      <c r="F673" s="12"/>
      <c r="G673" s="12"/>
      <c r="H673" s="21" t="s">
        <v>25</v>
      </c>
      <c r="I673" s="22"/>
      <c r="J673" s="21"/>
      <c r="K673" s="22"/>
      <c r="L673" s="22"/>
      <c r="M673" s="22"/>
      <c r="N673" s="22"/>
      <c r="O673" s="22"/>
      <c r="P673" s="22"/>
      <c r="Q673" s="22"/>
      <c r="R673" s="21"/>
      <c r="S673" s="22"/>
      <c r="T673" s="23">
        <f>SUM(T668:W672)</f>
        <v>1360</v>
      </c>
      <c r="U673" s="22"/>
      <c r="V673" s="22"/>
      <c r="W673" s="22"/>
      <c r="X673" s="23">
        <f>SUM(X668:AC672)</f>
        <v>35248.48</v>
      </c>
      <c r="Y673" s="22"/>
      <c r="Z673" s="22"/>
      <c r="AA673" s="22"/>
      <c r="AB673" s="22"/>
      <c r="AC673" s="22"/>
    </row>
    <row r="674" ht="409.5" customHeight="1" hidden="1"/>
    <row r="675" ht="9" customHeight="1"/>
    <row r="676" spans="1:29" ht="12.75">
      <c r="A676" s="11"/>
      <c r="B676" s="12"/>
      <c r="C676" s="11"/>
      <c r="D676" s="12"/>
      <c r="E676" s="12"/>
      <c r="F676" s="12"/>
      <c r="G676" s="12"/>
      <c r="H676" s="12"/>
      <c r="I676" s="11"/>
      <c r="J676" s="12"/>
      <c r="K676" s="12"/>
      <c r="L676" s="12"/>
      <c r="M676" s="13"/>
      <c r="N676" s="12"/>
      <c r="O676" s="12"/>
      <c r="P676" s="12"/>
      <c r="Q676" s="12"/>
      <c r="R676" s="12"/>
      <c r="S676" s="11"/>
      <c r="T676" s="12"/>
      <c r="U676" s="12"/>
      <c r="V676" s="12"/>
      <c r="W676" s="11"/>
      <c r="X676" s="12"/>
      <c r="Y676" s="12"/>
      <c r="Z676" s="12"/>
      <c r="AA676" s="1"/>
      <c r="AB676" s="1"/>
      <c r="AC676" s="1"/>
    </row>
    <row r="677" spans="1:29" ht="12.75">
      <c r="A677" s="15"/>
      <c r="B677" s="12"/>
      <c r="C677" s="16" t="s">
        <v>147</v>
      </c>
      <c r="D677" s="12"/>
      <c r="E677" s="12"/>
      <c r="F677" s="12"/>
      <c r="G677" s="12"/>
      <c r="H677" s="12"/>
      <c r="I677" s="12"/>
      <c r="J677" s="12"/>
      <c r="K677" s="12"/>
      <c r="L677" s="12"/>
      <c r="M677" s="17" t="s">
        <v>148</v>
      </c>
      <c r="N677" s="12"/>
      <c r="O677" s="12"/>
      <c r="P677" s="12"/>
      <c r="Q677" s="12"/>
      <c r="R677" s="12"/>
      <c r="S677" s="17"/>
      <c r="T677" s="12"/>
      <c r="U677" s="12"/>
      <c r="V677" s="12"/>
      <c r="W677" s="15"/>
      <c r="X677" s="12"/>
      <c r="Y677" s="12"/>
      <c r="Z677" s="12"/>
      <c r="AA677" s="2"/>
      <c r="AB677" s="2"/>
      <c r="AC677" s="2"/>
    </row>
    <row r="678" spans="1:29" ht="9" customHeight="1">
      <c r="A678" s="18"/>
      <c r="B678" s="12"/>
      <c r="C678" s="12"/>
      <c r="D678" s="12"/>
      <c r="E678" s="12"/>
      <c r="F678" s="12"/>
      <c r="G678" s="12"/>
      <c r="H678" s="19" t="s">
        <v>4</v>
      </c>
      <c r="I678" s="10"/>
      <c r="J678" s="19" t="s">
        <v>5</v>
      </c>
      <c r="K678" s="10"/>
      <c r="L678" s="10"/>
      <c r="M678" s="10"/>
      <c r="N678" s="10"/>
      <c r="O678" s="10"/>
      <c r="P678" s="10"/>
      <c r="Q678" s="10"/>
      <c r="R678" s="9" t="s">
        <v>6</v>
      </c>
      <c r="S678" s="10"/>
      <c r="T678" s="9" t="s">
        <v>7</v>
      </c>
      <c r="U678" s="10"/>
      <c r="V678" s="10"/>
      <c r="W678" s="10"/>
      <c r="X678" s="9" t="s">
        <v>8</v>
      </c>
      <c r="Y678" s="10"/>
      <c r="Z678" s="10"/>
      <c r="AA678" s="10"/>
      <c r="AB678" s="10"/>
      <c r="AC678" s="10"/>
    </row>
    <row r="679" spans="1:29" ht="9" customHeight="1">
      <c r="A679" s="11"/>
      <c r="B679" s="12"/>
      <c r="C679" s="12"/>
      <c r="D679" s="12"/>
      <c r="E679" s="12"/>
      <c r="F679" s="12"/>
      <c r="G679" s="12"/>
      <c r="H679" s="18" t="s">
        <v>10</v>
      </c>
      <c r="I679" s="12"/>
      <c r="J679" s="18" t="s">
        <v>11</v>
      </c>
      <c r="K679" s="12"/>
      <c r="L679" s="12"/>
      <c r="M679" s="12"/>
      <c r="N679" s="12"/>
      <c r="O679" s="12"/>
      <c r="P679" s="12"/>
      <c r="Q679" s="12"/>
      <c r="T679" s="14">
        <v>8</v>
      </c>
      <c r="U679" s="12"/>
      <c r="V679" s="12"/>
      <c r="W679" s="12"/>
      <c r="X679" s="14">
        <v>211.97</v>
      </c>
      <c r="Y679" s="12"/>
      <c r="Z679" s="12"/>
      <c r="AA679" s="12"/>
      <c r="AB679" s="12"/>
      <c r="AC679" s="12"/>
    </row>
    <row r="680" spans="1:29" ht="9" customHeight="1">
      <c r="A680" s="11"/>
      <c r="B680" s="12"/>
      <c r="C680" s="12"/>
      <c r="D680" s="12"/>
      <c r="E680" s="12"/>
      <c r="F680" s="12"/>
      <c r="G680" s="12"/>
      <c r="H680" s="18" t="s">
        <v>12</v>
      </c>
      <c r="I680" s="12"/>
      <c r="J680" s="18" t="s">
        <v>13</v>
      </c>
      <c r="K680" s="12"/>
      <c r="L680" s="12"/>
      <c r="M680" s="12"/>
      <c r="N680" s="12"/>
      <c r="O680" s="12"/>
      <c r="P680" s="12"/>
      <c r="Q680" s="12"/>
      <c r="T680" s="14">
        <v>32</v>
      </c>
      <c r="U680" s="12"/>
      <c r="V680" s="12"/>
      <c r="W680" s="12"/>
      <c r="X680" s="14">
        <v>847.87</v>
      </c>
      <c r="Y680" s="12"/>
      <c r="Z680" s="12"/>
      <c r="AA680" s="12"/>
      <c r="AB680" s="12"/>
      <c r="AC680" s="12"/>
    </row>
    <row r="681" spans="1:29" ht="9" customHeight="1">
      <c r="A681" s="11"/>
      <c r="B681" s="12"/>
      <c r="C681" s="12"/>
      <c r="D681" s="12"/>
      <c r="E681" s="12"/>
      <c r="F681" s="12"/>
      <c r="G681" s="12"/>
      <c r="H681" s="18" t="s">
        <v>14</v>
      </c>
      <c r="I681" s="12"/>
      <c r="J681" s="18" t="s">
        <v>15</v>
      </c>
      <c r="K681" s="12"/>
      <c r="L681" s="12"/>
      <c r="M681" s="12"/>
      <c r="N681" s="12"/>
      <c r="O681" s="12"/>
      <c r="P681" s="12"/>
      <c r="Q681" s="12"/>
      <c r="T681" s="14">
        <v>65</v>
      </c>
      <c r="U681" s="12"/>
      <c r="V681" s="12"/>
      <c r="W681" s="12"/>
      <c r="X681" s="14">
        <v>1682.89</v>
      </c>
      <c r="Y681" s="12"/>
      <c r="Z681" s="12"/>
      <c r="AA681" s="12"/>
      <c r="AB681" s="12"/>
      <c r="AC681" s="12"/>
    </row>
    <row r="682" spans="1:29" ht="9" customHeight="1">
      <c r="A682" s="11"/>
      <c r="B682" s="12"/>
      <c r="C682" s="12"/>
      <c r="D682" s="12"/>
      <c r="E682" s="12"/>
      <c r="F682" s="12"/>
      <c r="G682" s="12"/>
      <c r="H682" s="18" t="s">
        <v>16</v>
      </c>
      <c r="I682" s="12"/>
      <c r="J682" s="18" t="s">
        <v>17</v>
      </c>
      <c r="K682" s="12"/>
      <c r="L682" s="12"/>
      <c r="M682" s="12"/>
      <c r="N682" s="12"/>
      <c r="O682" s="12"/>
      <c r="P682" s="12"/>
      <c r="Q682" s="12"/>
      <c r="R682" s="20" t="s">
        <v>16</v>
      </c>
      <c r="S682" s="12"/>
      <c r="T682" s="14">
        <v>4</v>
      </c>
      <c r="U682" s="12"/>
      <c r="V682" s="12"/>
      <c r="W682" s="12"/>
      <c r="X682" s="14">
        <v>158.98</v>
      </c>
      <c r="Y682" s="12"/>
      <c r="Z682" s="12"/>
      <c r="AA682" s="12"/>
      <c r="AB682" s="12"/>
      <c r="AC682" s="12"/>
    </row>
    <row r="683" spans="1:29" ht="9" customHeight="1">
      <c r="A683" s="11"/>
      <c r="B683" s="12"/>
      <c r="C683" s="12"/>
      <c r="D683" s="12"/>
      <c r="E683" s="12"/>
      <c r="F683" s="12"/>
      <c r="G683" s="12"/>
      <c r="H683" s="18" t="s">
        <v>18</v>
      </c>
      <c r="I683" s="12"/>
      <c r="J683" s="18" t="s">
        <v>19</v>
      </c>
      <c r="K683" s="12"/>
      <c r="L683" s="12"/>
      <c r="M683" s="12"/>
      <c r="N683" s="12"/>
      <c r="O683" s="12"/>
      <c r="P683" s="12"/>
      <c r="Q683" s="12"/>
      <c r="T683" s="14">
        <v>32</v>
      </c>
      <c r="U683" s="12"/>
      <c r="V683" s="12"/>
      <c r="W683" s="12"/>
      <c r="X683" s="14">
        <v>821.64</v>
      </c>
      <c r="Y683" s="12"/>
      <c r="Z683" s="12"/>
      <c r="AA683" s="12"/>
      <c r="AB683" s="12"/>
      <c r="AC683" s="12"/>
    </row>
    <row r="684" spans="1:29" ht="9" customHeight="1">
      <c r="A684" s="11"/>
      <c r="B684" s="12"/>
      <c r="C684" s="12"/>
      <c r="D684" s="12"/>
      <c r="E684" s="12"/>
      <c r="F684" s="12"/>
      <c r="G684" s="12"/>
      <c r="H684" s="18" t="s">
        <v>20</v>
      </c>
      <c r="I684" s="12"/>
      <c r="J684" s="18" t="s">
        <v>21</v>
      </c>
      <c r="K684" s="12"/>
      <c r="L684" s="12"/>
      <c r="M684" s="12"/>
      <c r="N684" s="12"/>
      <c r="O684" s="12"/>
      <c r="P684" s="12"/>
      <c r="Q684" s="12"/>
      <c r="R684" s="20" t="s">
        <v>22</v>
      </c>
      <c r="S684" s="12"/>
      <c r="T684" s="14">
        <v>1812</v>
      </c>
      <c r="U684" s="12"/>
      <c r="V684" s="12"/>
      <c r="W684" s="12"/>
      <c r="X684" s="14">
        <v>46902.12</v>
      </c>
      <c r="Y684" s="12"/>
      <c r="Z684" s="12"/>
      <c r="AA684" s="12"/>
      <c r="AB684" s="12"/>
      <c r="AC684" s="12"/>
    </row>
    <row r="685" spans="1:29" ht="9" customHeight="1">
      <c r="A685" s="11"/>
      <c r="B685" s="12"/>
      <c r="C685" s="12"/>
      <c r="D685" s="12"/>
      <c r="E685" s="12"/>
      <c r="F685" s="12"/>
      <c r="G685" s="12"/>
      <c r="H685" s="18" t="s">
        <v>28</v>
      </c>
      <c r="I685" s="12"/>
      <c r="J685" s="18" t="s">
        <v>28</v>
      </c>
      <c r="K685" s="12"/>
      <c r="L685" s="12"/>
      <c r="M685" s="12"/>
      <c r="N685" s="12"/>
      <c r="O685" s="12"/>
      <c r="P685" s="12"/>
      <c r="Q685" s="12"/>
      <c r="T685" s="14">
        <v>8</v>
      </c>
      <c r="U685" s="12"/>
      <c r="V685" s="12"/>
      <c r="W685" s="12"/>
      <c r="X685" s="14">
        <v>205.4</v>
      </c>
      <c r="Y685" s="12"/>
      <c r="Z685" s="12"/>
      <c r="AA685" s="12"/>
      <c r="AB685" s="12"/>
      <c r="AC685" s="12"/>
    </row>
    <row r="686" spans="1:29" ht="9" customHeight="1">
      <c r="A686" s="11"/>
      <c r="B686" s="12"/>
      <c r="C686" s="12"/>
      <c r="D686" s="12"/>
      <c r="E686" s="12"/>
      <c r="F686" s="12"/>
      <c r="G686" s="12"/>
      <c r="H686" s="18" t="s">
        <v>23</v>
      </c>
      <c r="I686" s="12"/>
      <c r="J686" s="18" t="s">
        <v>24</v>
      </c>
      <c r="K686" s="12"/>
      <c r="L686" s="12"/>
      <c r="M686" s="12"/>
      <c r="N686" s="12"/>
      <c r="O686" s="12"/>
      <c r="P686" s="12"/>
      <c r="Q686" s="12"/>
      <c r="T686" s="14">
        <v>128</v>
      </c>
      <c r="U686" s="12"/>
      <c r="V686" s="12"/>
      <c r="W686" s="12"/>
      <c r="X686" s="14">
        <v>3391.49</v>
      </c>
      <c r="Y686" s="12"/>
      <c r="Z686" s="12"/>
      <c r="AA686" s="12"/>
      <c r="AB686" s="12"/>
      <c r="AC686" s="12"/>
    </row>
    <row r="687" spans="1:29" ht="9" customHeight="1">
      <c r="A687" s="13"/>
      <c r="B687" s="12"/>
      <c r="C687" s="12"/>
      <c r="D687" s="12"/>
      <c r="E687" s="12"/>
      <c r="F687" s="12"/>
      <c r="G687" s="12"/>
      <c r="H687" s="21" t="s">
        <v>25</v>
      </c>
      <c r="I687" s="22"/>
      <c r="J687" s="21"/>
      <c r="K687" s="22"/>
      <c r="L687" s="22"/>
      <c r="M687" s="22"/>
      <c r="N687" s="22"/>
      <c r="O687" s="22"/>
      <c r="P687" s="22"/>
      <c r="Q687" s="22"/>
      <c r="R687" s="21"/>
      <c r="S687" s="22"/>
      <c r="T687" s="23">
        <f>SUM(T679:W686)</f>
        <v>2089</v>
      </c>
      <c r="U687" s="22"/>
      <c r="V687" s="22"/>
      <c r="W687" s="22"/>
      <c r="X687" s="23">
        <f>SUM(X679:AC686)</f>
        <v>54222.36</v>
      </c>
      <c r="Y687" s="22"/>
      <c r="Z687" s="22"/>
      <c r="AA687" s="22"/>
      <c r="AB687" s="22"/>
      <c r="AC687" s="22"/>
    </row>
    <row r="688" ht="9" customHeight="1"/>
    <row r="689" spans="1:29" ht="12.75">
      <c r="A689" s="11"/>
      <c r="B689" s="12"/>
      <c r="C689" s="11"/>
      <c r="D689" s="12"/>
      <c r="E689" s="12"/>
      <c r="F689" s="12"/>
      <c r="G689" s="12"/>
      <c r="H689" s="12"/>
      <c r="I689" s="11"/>
      <c r="J689" s="12"/>
      <c r="K689" s="12"/>
      <c r="L689" s="12"/>
      <c r="M689" s="13"/>
      <c r="N689" s="12"/>
      <c r="O689" s="12"/>
      <c r="P689" s="12"/>
      <c r="Q689" s="12"/>
      <c r="R689" s="12"/>
      <c r="S689" s="11"/>
      <c r="T689" s="12"/>
      <c r="U689" s="12"/>
      <c r="V689" s="12"/>
      <c r="W689" s="11"/>
      <c r="X689" s="12"/>
      <c r="Y689" s="12"/>
      <c r="Z689" s="12"/>
      <c r="AA689" s="1"/>
      <c r="AB689" s="1"/>
      <c r="AC689" s="1"/>
    </row>
    <row r="690" spans="1:29" ht="12.75">
      <c r="A690" s="15"/>
      <c r="B690" s="12"/>
      <c r="C690" s="16" t="s">
        <v>149</v>
      </c>
      <c r="D690" s="12"/>
      <c r="E690" s="12"/>
      <c r="F690" s="12"/>
      <c r="G690" s="12"/>
      <c r="H690" s="12"/>
      <c r="I690" s="12"/>
      <c r="J690" s="12"/>
      <c r="K690" s="12"/>
      <c r="L690" s="12"/>
      <c r="M690" s="17" t="s">
        <v>150</v>
      </c>
      <c r="N690" s="12"/>
      <c r="O690" s="12"/>
      <c r="P690" s="12"/>
      <c r="Q690" s="12"/>
      <c r="R690" s="12"/>
      <c r="S690" s="17"/>
      <c r="T690" s="12"/>
      <c r="U690" s="12"/>
      <c r="V690" s="12"/>
      <c r="W690" s="15"/>
      <c r="X690" s="12"/>
      <c r="Y690" s="12"/>
      <c r="Z690" s="12"/>
      <c r="AA690" s="2"/>
      <c r="AB690" s="2"/>
      <c r="AC690" s="2"/>
    </row>
    <row r="691" spans="1:29" ht="9" customHeight="1">
      <c r="A691" s="18"/>
      <c r="B691" s="12"/>
      <c r="C691" s="12"/>
      <c r="D691" s="12"/>
      <c r="E691" s="12"/>
      <c r="F691" s="12"/>
      <c r="G691" s="12"/>
      <c r="H691" s="19" t="s">
        <v>4</v>
      </c>
      <c r="I691" s="10"/>
      <c r="J691" s="19" t="s">
        <v>5</v>
      </c>
      <c r="K691" s="10"/>
      <c r="L691" s="10"/>
      <c r="M691" s="10"/>
      <c r="N691" s="10"/>
      <c r="O691" s="10"/>
      <c r="P691" s="10"/>
      <c r="Q691" s="10"/>
      <c r="R691" s="9" t="s">
        <v>6</v>
      </c>
      <c r="S691" s="10"/>
      <c r="T691" s="9" t="s">
        <v>7</v>
      </c>
      <c r="U691" s="10"/>
      <c r="V691" s="10"/>
      <c r="W691" s="10"/>
      <c r="X691" s="9" t="s">
        <v>8</v>
      </c>
      <c r="Y691" s="10"/>
      <c r="Z691" s="10"/>
      <c r="AA691" s="10"/>
      <c r="AB691" s="10"/>
      <c r="AC691" s="10"/>
    </row>
    <row r="692" spans="1:29" ht="9" customHeight="1">
      <c r="A692" s="11"/>
      <c r="B692" s="12"/>
      <c r="C692" s="12"/>
      <c r="D692" s="12"/>
      <c r="E692" s="12"/>
      <c r="F692" s="12"/>
      <c r="G692" s="12"/>
      <c r="H692" s="18" t="s">
        <v>33</v>
      </c>
      <c r="I692" s="12"/>
      <c r="J692" s="18" t="s">
        <v>34</v>
      </c>
      <c r="K692" s="12"/>
      <c r="L692" s="12"/>
      <c r="M692" s="12"/>
      <c r="N692" s="12"/>
      <c r="O692" s="12"/>
      <c r="P692" s="12"/>
      <c r="Q692" s="12"/>
      <c r="T692" s="14">
        <v>4.5</v>
      </c>
      <c r="U692" s="12"/>
      <c r="V692" s="12"/>
      <c r="W692" s="12"/>
      <c r="X692" s="14">
        <v>233.74</v>
      </c>
      <c r="Y692" s="12"/>
      <c r="Z692" s="12"/>
      <c r="AA692" s="12"/>
      <c r="AB692" s="12"/>
      <c r="AC692" s="12"/>
    </row>
    <row r="693" spans="1:29" ht="9" customHeight="1">
      <c r="A693" s="11"/>
      <c r="B693" s="12"/>
      <c r="C693" s="12"/>
      <c r="D693" s="12"/>
      <c r="E693" s="12"/>
      <c r="F693" s="12"/>
      <c r="G693" s="12"/>
      <c r="H693" s="18" t="s">
        <v>9</v>
      </c>
      <c r="I693" s="12"/>
      <c r="J693" s="18" t="s">
        <v>9</v>
      </c>
      <c r="K693" s="12"/>
      <c r="L693" s="12"/>
      <c r="M693" s="12"/>
      <c r="N693" s="12"/>
      <c r="O693" s="12"/>
      <c r="P693" s="12"/>
      <c r="Q693" s="12"/>
      <c r="T693" s="14">
        <v>0</v>
      </c>
      <c r="U693" s="12"/>
      <c r="V693" s="12"/>
      <c r="W693" s="12"/>
      <c r="X693" s="14">
        <v>1080.39</v>
      </c>
      <c r="Y693" s="12"/>
      <c r="Z693" s="12"/>
      <c r="AA693" s="12"/>
      <c r="AB693" s="12"/>
      <c r="AC693" s="12"/>
    </row>
    <row r="694" spans="1:29" ht="9" customHeight="1">
      <c r="A694" s="11"/>
      <c r="B694" s="12"/>
      <c r="C694" s="12"/>
      <c r="D694" s="12"/>
      <c r="E694" s="12"/>
      <c r="F694" s="12"/>
      <c r="G694" s="12"/>
      <c r="H694" s="18" t="s">
        <v>10</v>
      </c>
      <c r="I694" s="12"/>
      <c r="J694" s="18" t="s">
        <v>11</v>
      </c>
      <c r="K694" s="12"/>
      <c r="L694" s="12"/>
      <c r="M694" s="12"/>
      <c r="N694" s="12"/>
      <c r="O694" s="12"/>
      <c r="P694" s="12"/>
      <c r="Q694" s="12"/>
      <c r="T694" s="14">
        <v>8</v>
      </c>
      <c r="U694" s="12"/>
      <c r="V694" s="12"/>
      <c r="W694" s="12"/>
      <c r="X694" s="14">
        <v>425.93</v>
      </c>
      <c r="Y694" s="12"/>
      <c r="Z694" s="12"/>
      <c r="AA694" s="12"/>
      <c r="AB694" s="12"/>
      <c r="AC694" s="12"/>
    </row>
    <row r="695" spans="1:29" ht="9" customHeight="1">
      <c r="A695" s="11"/>
      <c r="B695" s="12"/>
      <c r="C695" s="12"/>
      <c r="D695" s="12"/>
      <c r="E695" s="12"/>
      <c r="F695" s="12"/>
      <c r="G695" s="12"/>
      <c r="H695" s="18" t="s">
        <v>14</v>
      </c>
      <c r="I695" s="12"/>
      <c r="J695" s="18" t="s">
        <v>15</v>
      </c>
      <c r="K695" s="12"/>
      <c r="L695" s="12"/>
      <c r="M695" s="12"/>
      <c r="N695" s="12"/>
      <c r="O695" s="12"/>
      <c r="P695" s="12"/>
      <c r="Q695" s="12"/>
      <c r="T695" s="14">
        <v>65</v>
      </c>
      <c r="U695" s="12"/>
      <c r="V695" s="12"/>
      <c r="W695" s="12"/>
      <c r="X695" s="14">
        <v>3429.5</v>
      </c>
      <c r="Y695" s="12"/>
      <c r="Z695" s="12"/>
      <c r="AA695" s="12"/>
      <c r="AB695" s="12"/>
      <c r="AC695" s="12"/>
    </row>
    <row r="696" spans="1:29" ht="9" customHeight="1">
      <c r="A696" s="11"/>
      <c r="B696" s="12"/>
      <c r="C696" s="12"/>
      <c r="D696" s="12"/>
      <c r="E696" s="12"/>
      <c r="F696" s="12"/>
      <c r="G696" s="12"/>
      <c r="H696" s="18" t="s">
        <v>18</v>
      </c>
      <c r="I696" s="12"/>
      <c r="J696" s="18" t="s">
        <v>19</v>
      </c>
      <c r="K696" s="12"/>
      <c r="L696" s="12"/>
      <c r="M696" s="12"/>
      <c r="N696" s="12"/>
      <c r="O696" s="12"/>
      <c r="P696" s="12"/>
      <c r="Q696" s="12"/>
      <c r="T696" s="14">
        <v>17</v>
      </c>
      <c r="U696" s="12"/>
      <c r="V696" s="12"/>
      <c r="W696" s="12"/>
      <c r="X696" s="14">
        <v>905.09</v>
      </c>
      <c r="Y696" s="12"/>
      <c r="Z696" s="12"/>
      <c r="AA696" s="12"/>
      <c r="AB696" s="12"/>
      <c r="AC696" s="12"/>
    </row>
    <row r="697" spans="1:29" ht="9" customHeight="1">
      <c r="A697" s="11"/>
      <c r="B697" s="12"/>
      <c r="C697" s="12"/>
      <c r="D697" s="12"/>
      <c r="E697" s="12"/>
      <c r="F697" s="12"/>
      <c r="G697" s="12"/>
      <c r="H697" s="18" t="s">
        <v>20</v>
      </c>
      <c r="I697" s="12"/>
      <c r="J697" s="18" t="s">
        <v>21</v>
      </c>
      <c r="K697" s="12"/>
      <c r="L697" s="12"/>
      <c r="M697" s="12"/>
      <c r="N697" s="12"/>
      <c r="O697" s="12"/>
      <c r="P697" s="12"/>
      <c r="Q697" s="12"/>
      <c r="R697" s="20" t="s">
        <v>22</v>
      </c>
      <c r="S697" s="12"/>
      <c r="T697" s="14">
        <v>1721.5</v>
      </c>
      <c r="U697" s="12"/>
      <c r="V697" s="12"/>
      <c r="W697" s="12"/>
      <c r="X697" s="14">
        <v>90884.7</v>
      </c>
      <c r="Y697" s="12"/>
      <c r="Z697" s="12"/>
      <c r="AA697" s="12"/>
      <c r="AB697" s="12"/>
      <c r="AC697" s="12"/>
    </row>
    <row r="698" spans="1:29" ht="9" customHeight="1">
      <c r="A698" s="11"/>
      <c r="B698" s="12"/>
      <c r="C698" s="12"/>
      <c r="D698" s="12"/>
      <c r="E698" s="12"/>
      <c r="F698" s="12"/>
      <c r="G698" s="12"/>
      <c r="H698" s="18" t="s">
        <v>28</v>
      </c>
      <c r="I698" s="12"/>
      <c r="J698" s="18" t="s">
        <v>28</v>
      </c>
      <c r="K698" s="12"/>
      <c r="L698" s="12"/>
      <c r="M698" s="12"/>
      <c r="N698" s="12"/>
      <c r="O698" s="12"/>
      <c r="P698" s="12"/>
      <c r="Q698" s="12"/>
      <c r="T698" s="14">
        <v>42.5</v>
      </c>
      <c r="U698" s="12"/>
      <c r="V698" s="12"/>
      <c r="W698" s="12"/>
      <c r="X698" s="14">
        <v>2258.86</v>
      </c>
      <c r="Y698" s="12"/>
      <c r="Z698" s="12"/>
      <c r="AA698" s="12"/>
      <c r="AB698" s="12"/>
      <c r="AC698" s="12"/>
    </row>
    <row r="699" spans="1:29" ht="9" customHeight="1">
      <c r="A699" s="11"/>
      <c r="B699" s="12"/>
      <c r="C699" s="12"/>
      <c r="D699" s="12"/>
      <c r="E699" s="12"/>
      <c r="F699" s="12"/>
      <c r="G699" s="12"/>
      <c r="H699" s="18" t="s">
        <v>43</v>
      </c>
      <c r="I699" s="12"/>
      <c r="J699" s="18" t="s">
        <v>44</v>
      </c>
      <c r="K699" s="12"/>
      <c r="L699" s="12"/>
      <c r="M699" s="12"/>
      <c r="N699" s="12"/>
      <c r="O699" s="12"/>
      <c r="P699" s="12"/>
      <c r="Q699" s="12"/>
      <c r="T699" s="14">
        <v>5.5</v>
      </c>
      <c r="U699" s="12"/>
      <c r="V699" s="12"/>
      <c r="W699" s="12"/>
      <c r="X699" s="14">
        <v>292.83</v>
      </c>
      <c r="Y699" s="12"/>
      <c r="Z699" s="12"/>
      <c r="AA699" s="12"/>
      <c r="AB699" s="12"/>
      <c r="AC699" s="12"/>
    </row>
    <row r="700" spans="1:29" ht="9" customHeight="1">
      <c r="A700" s="11"/>
      <c r="B700" s="12"/>
      <c r="C700" s="12"/>
      <c r="D700" s="12"/>
      <c r="E700" s="12"/>
      <c r="F700" s="12"/>
      <c r="G700" s="12"/>
      <c r="H700" s="18" t="s">
        <v>23</v>
      </c>
      <c r="I700" s="12"/>
      <c r="J700" s="18" t="s">
        <v>24</v>
      </c>
      <c r="K700" s="12"/>
      <c r="L700" s="12"/>
      <c r="M700" s="12"/>
      <c r="N700" s="12"/>
      <c r="O700" s="12"/>
      <c r="P700" s="12"/>
      <c r="Q700" s="12"/>
      <c r="T700" s="14">
        <v>216</v>
      </c>
      <c r="U700" s="12"/>
      <c r="V700" s="12"/>
      <c r="W700" s="12"/>
      <c r="X700" s="14">
        <v>11375.35</v>
      </c>
      <c r="Y700" s="12"/>
      <c r="Z700" s="12"/>
      <c r="AA700" s="12"/>
      <c r="AB700" s="12"/>
      <c r="AC700" s="12"/>
    </row>
    <row r="701" spans="1:29" ht="9" customHeight="1">
      <c r="A701" s="13"/>
      <c r="B701" s="12"/>
      <c r="C701" s="12"/>
      <c r="D701" s="12"/>
      <c r="E701" s="12"/>
      <c r="F701" s="12"/>
      <c r="G701" s="12"/>
      <c r="H701" s="21" t="s">
        <v>25</v>
      </c>
      <c r="I701" s="22"/>
      <c r="J701" s="21"/>
      <c r="K701" s="22"/>
      <c r="L701" s="22"/>
      <c r="M701" s="22"/>
      <c r="N701" s="22"/>
      <c r="O701" s="22"/>
      <c r="P701" s="22"/>
      <c r="Q701" s="22"/>
      <c r="R701" s="21"/>
      <c r="S701" s="22"/>
      <c r="T701" s="23">
        <f>SUM(T692:W700)</f>
        <v>2080</v>
      </c>
      <c r="U701" s="22"/>
      <c r="V701" s="22"/>
      <c r="W701" s="22"/>
      <c r="X701" s="23">
        <f>SUM(X692:AC700)</f>
        <v>110886.39</v>
      </c>
      <c r="Y701" s="22"/>
      <c r="Z701" s="22"/>
      <c r="AA701" s="22"/>
      <c r="AB701" s="22"/>
      <c r="AC701" s="22"/>
    </row>
    <row r="702" ht="9" customHeight="1"/>
    <row r="703" spans="1:29" ht="12.75">
      <c r="A703" s="11"/>
      <c r="B703" s="12"/>
      <c r="C703" s="11"/>
      <c r="D703" s="12"/>
      <c r="E703" s="12"/>
      <c r="F703" s="12"/>
      <c r="G703" s="12"/>
      <c r="H703" s="12"/>
      <c r="I703" s="11"/>
      <c r="J703" s="12"/>
      <c r="K703" s="12"/>
      <c r="L703" s="12"/>
      <c r="M703" s="13"/>
      <c r="N703" s="12"/>
      <c r="O703" s="12"/>
      <c r="P703" s="12"/>
      <c r="Q703" s="12"/>
      <c r="R703" s="12"/>
      <c r="S703" s="11"/>
      <c r="T703" s="12"/>
      <c r="U703" s="12"/>
      <c r="V703" s="12"/>
      <c r="W703" s="11"/>
      <c r="X703" s="12"/>
      <c r="Y703" s="12"/>
      <c r="Z703" s="12"/>
      <c r="AA703" s="1"/>
      <c r="AB703" s="1"/>
      <c r="AC703" s="1"/>
    </row>
    <row r="704" spans="1:29" ht="12.75">
      <c r="A704" s="15"/>
      <c r="B704" s="12"/>
      <c r="C704" s="16" t="s">
        <v>151</v>
      </c>
      <c r="D704" s="12"/>
      <c r="E704" s="12"/>
      <c r="F704" s="12"/>
      <c r="G704" s="12"/>
      <c r="H704" s="12"/>
      <c r="I704" s="12"/>
      <c r="J704" s="12"/>
      <c r="K704" s="12"/>
      <c r="L704" s="12"/>
      <c r="M704" s="17" t="s">
        <v>152</v>
      </c>
      <c r="N704" s="12"/>
      <c r="O704" s="12"/>
      <c r="P704" s="12"/>
      <c r="Q704" s="12"/>
      <c r="R704" s="12"/>
      <c r="S704" s="17"/>
      <c r="T704" s="12"/>
      <c r="U704" s="12"/>
      <c r="V704" s="12"/>
      <c r="W704" s="15"/>
      <c r="X704" s="12"/>
      <c r="Y704" s="12"/>
      <c r="Z704" s="12"/>
      <c r="AA704" s="2"/>
      <c r="AB704" s="2"/>
      <c r="AC704" s="2"/>
    </row>
    <row r="705" spans="1:29" ht="9" customHeight="1">
      <c r="A705" s="18"/>
      <c r="B705" s="12"/>
      <c r="C705" s="12"/>
      <c r="D705" s="12"/>
      <c r="E705" s="12"/>
      <c r="F705" s="12"/>
      <c r="G705" s="12"/>
      <c r="H705" s="19" t="s">
        <v>4</v>
      </c>
      <c r="I705" s="10"/>
      <c r="J705" s="19" t="s">
        <v>5</v>
      </c>
      <c r="K705" s="10"/>
      <c r="L705" s="10"/>
      <c r="M705" s="10"/>
      <c r="N705" s="10"/>
      <c r="O705" s="10"/>
      <c r="P705" s="10"/>
      <c r="Q705" s="10"/>
      <c r="R705" s="9" t="s">
        <v>6</v>
      </c>
      <c r="S705" s="10"/>
      <c r="T705" s="9" t="s">
        <v>7</v>
      </c>
      <c r="U705" s="10"/>
      <c r="V705" s="10"/>
      <c r="W705" s="10"/>
      <c r="X705" s="9" t="s">
        <v>8</v>
      </c>
      <c r="Y705" s="10"/>
      <c r="Z705" s="10"/>
      <c r="AA705" s="10"/>
      <c r="AB705" s="10"/>
      <c r="AC705" s="10"/>
    </row>
    <row r="706" spans="1:29" ht="9" customHeight="1">
      <c r="A706" s="11"/>
      <c r="B706" s="12"/>
      <c r="C706" s="12"/>
      <c r="D706" s="12"/>
      <c r="E706" s="12"/>
      <c r="F706" s="12"/>
      <c r="G706" s="12"/>
      <c r="H706" s="18" t="s">
        <v>20</v>
      </c>
      <c r="I706" s="12"/>
      <c r="J706" s="18" t="s">
        <v>21</v>
      </c>
      <c r="K706" s="12"/>
      <c r="L706" s="12"/>
      <c r="M706" s="12"/>
      <c r="N706" s="12"/>
      <c r="O706" s="12"/>
      <c r="P706" s="12"/>
      <c r="Q706" s="12"/>
      <c r="R706" s="20" t="s">
        <v>22</v>
      </c>
      <c r="S706" s="12"/>
      <c r="T706" s="14">
        <v>419.5</v>
      </c>
      <c r="U706" s="12"/>
      <c r="V706" s="12"/>
      <c r="W706" s="12"/>
      <c r="X706" s="14">
        <v>7057.82</v>
      </c>
      <c r="Y706" s="12"/>
      <c r="Z706" s="12"/>
      <c r="AA706" s="12"/>
      <c r="AB706" s="12"/>
      <c r="AC706" s="12"/>
    </row>
    <row r="707" spans="1:29" ht="9" customHeight="1">
      <c r="A707" s="13"/>
      <c r="B707" s="12"/>
      <c r="C707" s="12"/>
      <c r="D707" s="12"/>
      <c r="E707" s="12"/>
      <c r="F707" s="12"/>
      <c r="G707" s="12"/>
      <c r="H707" s="21" t="s">
        <v>25</v>
      </c>
      <c r="I707" s="22"/>
      <c r="J707" s="21"/>
      <c r="K707" s="22"/>
      <c r="L707" s="22"/>
      <c r="M707" s="22"/>
      <c r="N707" s="22"/>
      <c r="O707" s="22"/>
      <c r="P707" s="22"/>
      <c r="Q707" s="22"/>
      <c r="R707" s="21"/>
      <c r="S707" s="22"/>
      <c r="T707" s="23">
        <f>SUM(T706)</f>
        <v>419.5</v>
      </c>
      <c r="U707" s="22"/>
      <c r="V707" s="22"/>
      <c r="W707" s="22"/>
      <c r="X707" s="23">
        <f>SUM(X706)</f>
        <v>7057.82</v>
      </c>
      <c r="Y707" s="22"/>
      <c r="Z707" s="22"/>
      <c r="AA707" s="22"/>
      <c r="AB707" s="22"/>
      <c r="AC707" s="22"/>
    </row>
    <row r="708" ht="18" customHeight="1"/>
    <row r="709" ht="9" customHeight="1"/>
    <row r="710" spans="2:14" ht="9" customHeight="1">
      <c r="B710" s="13" t="s">
        <v>153</v>
      </c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</row>
    <row r="711" ht="409.5" customHeight="1" hidden="1"/>
    <row r="712" spans="1:29" ht="12.75">
      <c r="A712" s="18"/>
      <c r="B712" s="12"/>
      <c r="C712" s="12"/>
      <c r="D712" s="12"/>
      <c r="E712" s="4" t="s">
        <v>4</v>
      </c>
      <c r="G712" s="19" t="s">
        <v>5</v>
      </c>
      <c r="H712" s="10"/>
      <c r="I712" s="10"/>
      <c r="J712" s="10"/>
      <c r="L712" s="9" t="s">
        <v>36</v>
      </c>
      <c r="M712" s="10"/>
      <c r="N712" s="10"/>
      <c r="O712" s="10"/>
      <c r="P712" s="9" t="s">
        <v>6</v>
      </c>
      <c r="Q712" s="10"/>
      <c r="R712" s="10"/>
      <c r="S712" s="10"/>
      <c r="T712" s="10"/>
      <c r="U712" s="9" t="s">
        <v>7</v>
      </c>
      <c r="V712" s="10"/>
      <c r="W712" s="10"/>
      <c r="X712" s="10"/>
      <c r="Y712" s="9" t="s">
        <v>8</v>
      </c>
      <c r="Z712" s="10"/>
      <c r="AA712" s="10"/>
      <c r="AB712" s="10"/>
      <c r="AC712" s="10"/>
    </row>
    <row r="713" spans="1:29" ht="12.75">
      <c r="A713" s="18"/>
      <c r="B713" s="12"/>
      <c r="C713" s="12"/>
      <c r="D713" s="12"/>
      <c r="E713" s="3" t="s">
        <v>33</v>
      </c>
      <c r="G713" s="18" t="s">
        <v>34</v>
      </c>
      <c r="H713" s="12"/>
      <c r="I713" s="12"/>
      <c r="J713" s="12"/>
      <c r="L713" s="20">
        <v>1</v>
      </c>
      <c r="M713" s="12"/>
      <c r="N713" s="12"/>
      <c r="O713" s="12"/>
      <c r="U713" s="14">
        <v>4.5</v>
      </c>
      <c r="V713" s="12"/>
      <c r="W713" s="12"/>
      <c r="X713" s="12"/>
      <c r="Y713" s="14">
        <f>X692</f>
        <v>233.74</v>
      </c>
      <c r="Z713" s="12"/>
      <c r="AA713" s="12"/>
      <c r="AB713" s="12"/>
      <c r="AC713" s="12"/>
    </row>
    <row r="714" spans="1:29" ht="12.75">
      <c r="A714" s="18"/>
      <c r="B714" s="12"/>
      <c r="C714" s="12"/>
      <c r="D714" s="12"/>
      <c r="E714" s="3" t="s">
        <v>9</v>
      </c>
      <c r="G714" s="18" t="s">
        <v>9</v>
      </c>
      <c r="H714" s="12"/>
      <c r="I714" s="12"/>
      <c r="J714" s="12"/>
      <c r="L714" s="20">
        <v>1</v>
      </c>
      <c r="M714" s="12"/>
      <c r="N714" s="12"/>
      <c r="O714" s="12"/>
      <c r="U714" s="14">
        <v>0</v>
      </c>
      <c r="V714" s="12"/>
      <c r="W714" s="12"/>
      <c r="X714" s="12"/>
      <c r="Y714" s="14">
        <f>X693</f>
        <v>1080.39</v>
      </c>
      <c r="Z714" s="12"/>
      <c r="AA714" s="12"/>
      <c r="AB714" s="12"/>
      <c r="AC714" s="12"/>
    </row>
    <row r="715" spans="1:29" ht="12.75">
      <c r="A715" s="18"/>
      <c r="B715" s="12"/>
      <c r="C715" s="12"/>
      <c r="D715" s="12"/>
      <c r="E715" s="3" t="s">
        <v>41</v>
      </c>
      <c r="G715" s="18" t="s">
        <v>42</v>
      </c>
      <c r="H715" s="12"/>
      <c r="I715" s="12"/>
      <c r="J715" s="12"/>
      <c r="L715" s="20">
        <v>1</v>
      </c>
      <c r="M715" s="12"/>
      <c r="N715" s="12"/>
      <c r="O715" s="12"/>
      <c r="U715" s="14">
        <v>1</v>
      </c>
      <c r="V715" s="12"/>
      <c r="W715" s="12"/>
      <c r="X715" s="12"/>
      <c r="Y715" s="14">
        <f>X668</f>
        <v>25.92</v>
      </c>
      <c r="Z715" s="12"/>
      <c r="AA715" s="12"/>
      <c r="AB715" s="12"/>
      <c r="AC715" s="12"/>
    </row>
    <row r="716" spans="1:29" ht="12.75">
      <c r="A716" s="18"/>
      <c r="B716" s="12"/>
      <c r="C716" s="12"/>
      <c r="D716" s="12"/>
      <c r="E716" s="3" t="s">
        <v>10</v>
      </c>
      <c r="G716" s="18" t="s">
        <v>11</v>
      </c>
      <c r="H716" s="12"/>
      <c r="I716" s="12"/>
      <c r="J716" s="12"/>
      <c r="L716" s="20">
        <v>3</v>
      </c>
      <c r="M716" s="12"/>
      <c r="N716" s="12"/>
      <c r="O716" s="12"/>
      <c r="U716" s="14">
        <v>33</v>
      </c>
      <c r="V716" s="12"/>
      <c r="W716" s="12"/>
      <c r="X716" s="12"/>
      <c r="Y716" s="14">
        <f>X655+X679+X694</f>
        <v>989.49</v>
      </c>
      <c r="Z716" s="12"/>
      <c r="AA716" s="12"/>
      <c r="AB716" s="12"/>
      <c r="AC716" s="12"/>
    </row>
    <row r="717" spans="1:29" ht="12.75">
      <c r="A717" s="18"/>
      <c r="B717" s="12"/>
      <c r="C717" s="12"/>
      <c r="D717" s="12"/>
      <c r="E717" s="3" t="s">
        <v>12</v>
      </c>
      <c r="G717" s="18" t="s">
        <v>13</v>
      </c>
      <c r="H717" s="12"/>
      <c r="I717" s="12"/>
      <c r="J717" s="12"/>
      <c r="L717" s="20">
        <v>1</v>
      </c>
      <c r="M717" s="12"/>
      <c r="N717" s="12"/>
      <c r="O717" s="12"/>
      <c r="U717" s="14">
        <v>32</v>
      </c>
      <c r="V717" s="12"/>
      <c r="W717" s="12"/>
      <c r="X717" s="12"/>
      <c r="Y717" s="14">
        <f>X680</f>
        <v>847.87</v>
      </c>
      <c r="Z717" s="12"/>
      <c r="AA717" s="12"/>
      <c r="AB717" s="12"/>
      <c r="AC717" s="12"/>
    </row>
    <row r="718" spans="1:29" ht="12.75">
      <c r="A718" s="18"/>
      <c r="B718" s="12"/>
      <c r="C718" s="12"/>
      <c r="D718" s="12"/>
      <c r="E718" s="3" t="s">
        <v>14</v>
      </c>
      <c r="G718" s="18" t="s">
        <v>15</v>
      </c>
      <c r="H718" s="12"/>
      <c r="I718" s="12"/>
      <c r="J718" s="12"/>
      <c r="L718" s="20">
        <v>4</v>
      </c>
      <c r="M718" s="12"/>
      <c r="N718" s="12"/>
      <c r="O718" s="12"/>
      <c r="U718" s="14">
        <v>236</v>
      </c>
      <c r="V718" s="12"/>
      <c r="W718" s="12"/>
      <c r="X718" s="12"/>
      <c r="Y718" s="14">
        <f>X656+X669+X681+X695</f>
        <v>7528.030000000001</v>
      </c>
      <c r="Z718" s="12"/>
      <c r="AA718" s="12"/>
      <c r="AB718" s="12"/>
      <c r="AC718" s="12"/>
    </row>
    <row r="719" spans="1:29" ht="12.75">
      <c r="A719" s="18"/>
      <c r="B719" s="12"/>
      <c r="C719" s="12"/>
      <c r="D719" s="12"/>
      <c r="E719" s="3" t="s">
        <v>16</v>
      </c>
      <c r="G719" s="18" t="s">
        <v>17</v>
      </c>
      <c r="H719" s="12"/>
      <c r="I719" s="12"/>
      <c r="J719" s="12"/>
      <c r="L719" s="20">
        <v>2</v>
      </c>
      <c r="M719" s="12"/>
      <c r="N719" s="12"/>
      <c r="O719" s="12"/>
      <c r="P719" s="20" t="s">
        <v>16</v>
      </c>
      <c r="Q719" s="12"/>
      <c r="R719" s="12"/>
      <c r="S719" s="12"/>
      <c r="T719" s="12"/>
      <c r="U719" s="14">
        <v>5</v>
      </c>
      <c r="V719" s="12"/>
      <c r="W719" s="12"/>
      <c r="X719" s="12"/>
      <c r="Y719" s="14">
        <f>X657+X682</f>
        <v>190.92999999999998</v>
      </c>
      <c r="Z719" s="12"/>
      <c r="AA719" s="12"/>
      <c r="AB719" s="12"/>
      <c r="AC719" s="12"/>
    </row>
    <row r="720" spans="1:29" ht="12.75">
      <c r="A720" s="18"/>
      <c r="B720" s="12"/>
      <c r="C720" s="12"/>
      <c r="D720" s="12"/>
      <c r="E720" s="3" t="s">
        <v>18</v>
      </c>
      <c r="G720" s="18" t="s">
        <v>19</v>
      </c>
      <c r="H720" s="12"/>
      <c r="I720" s="12"/>
      <c r="J720" s="12"/>
      <c r="L720" s="20">
        <v>3</v>
      </c>
      <c r="M720" s="12"/>
      <c r="N720" s="12"/>
      <c r="O720" s="12"/>
      <c r="U720" s="14">
        <v>73</v>
      </c>
      <c r="V720" s="12"/>
      <c r="W720" s="12"/>
      <c r="X720" s="12"/>
      <c r="Y720" s="14">
        <f>X658+X683+X696</f>
        <v>2213.59</v>
      </c>
      <c r="Z720" s="12"/>
      <c r="AA720" s="12"/>
      <c r="AB720" s="12"/>
      <c r="AC720" s="12"/>
    </row>
    <row r="721" spans="1:29" ht="12.75">
      <c r="A721" s="18"/>
      <c r="B721" s="12"/>
      <c r="C721" s="12"/>
      <c r="D721" s="12"/>
      <c r="E721" s="3" t="s">
        <v>20</v>
      </c>
      <c r="G721" s="18" t="s">
        <v>21</v>
      </c>
      <c r="H721" s="12"/>
      <c r="I721" s="12"/>
      <c r="J721" s="12"/>
      <c r="L721" s="20">
        <v>5</v>
      </c>
      <c r="M721" s="12"/>
      <c r="N721" s="12"/>
      <c r="O721" s="12"/>
      <c r="P721" s="20" t="s">
        <v>22</v>
      </c>
      <c r="Q721" s="12"/>
      <c r="R721" s="12"/>
      <c r="S721" s="12"/>
      <c r="T721" s="12"/>
      <c r="U721" s="14">
        <v>7023.5</v>
      </c>
      <c r="V721" s="12"/>
      <c r="W721" s="12"/>
      <c r="X721" s="12"/>
      <c r="Y721" s="14">
        <f>X659+X670+X684+X697+X706</f>
        <v>215152.26</v>
      </c>
      <c r="Z721" s="12"/>
      <c r="AA721" s="12"/>
      <c r="AB721" s="12"/>
      <c r="AC721" s="12"/>
    </row>
    <row r="722" spans="1:29" ht="12.75">
      <c r="A722" s="18"/>
      <c r="B722" s="12"/>
      <c r="C722" s="12"/>
      <c r="D722" s="12"/>
      <c r="E722" s="3" t="s">
        <v>28</v>
      </c>
      <c r="G722" s="18" t="s">
        <v>28</v>
      </c>
      <c r="H722" s="12"/>
      <c r="I722" s="12"/>
      <c r="J722" s="12"/>
      <c r="L722" s="20">
        <v>4</v>
      </c>
      <c r="M722" s="12"/>
      <c r="N722" s="12"/>
      <c r="O722" s="12"/>
      <c r="U722" s="14">
        <v>99.5</v>
      </c>
      <c r="V722" s="12"/>
      <c r="W722" s="12"/>
      <c r="X722" s="12"/>
      <c r="Y722" s="14">
        <f>X660+X671+X685+X698</f>
        <v>3547.17</v>
      </c>
      <c r="Z722" s="12"/>
      <c r="AA722" s="12"/>
      <c r="AB722" s="12"/>
      <c r="AC722" s="12"/>
    </row>
    <row r="723" spans="1:29" ht="12.75">
      <c r="A723" s="18"/>
      <c r="B723" s="12"/>
      <c r="C723" s="12"/>
      <c r="D723" s="12"/>
      <c r="E723" s="3" t="s">
        <v>43</v>
      </c>
      <c r="G723" s="18" t="s">
        <v>44</v>
      </c>
      <c r="H723" s="12"/>
      <c r="I723" s="12"/>
      <c r="J723" s="12"/>
      <c r="L723" s="20">
        <v>2</v>
      </c>
      <c r="M723" s="12"/>
      <c r="N723" s="12"/>
      <c r="O723" s="12"/>
      <c r="U723" s="14">
        <v>85.5</v>
      </c>
      <c r="V723" s="12"/>
      <c r="W723" s="12"/>
      <c r="X723" s="12"/>
      <c r="Y723" s="14">
        <f>X661+X699</f>
        <v>1956.1899999999998</v>
      </c>
      <c r="Z723" s="12"/>
      <c r="AA723" s="12"/>
      <c r="AB723" s="12"/>
      <c r="AC723" s="12"/>
    </row>
    <row r="724" spans="1:29" ht="12.75">
      <c r="A724" s="18"/>
      <c r="B724" s="12"/>
      <c r="C724" s="12"/>
      <c r="D724" s="12"/>
      <c r="E724" s="3" t="s">
        <v>23</v>
      </c>
      <c r="G724" s="18" t="s">
        <v>24</v>
      </c>
      <c r="H724" s="12"/>
      <c r="I724" s="12"/>
      <c r="J724" s="12"/>
      <c r="L724" s="20">
        <v>4</v>
      </c>
      <c r="M724" s="12"/>
      <c r="N724" s="12"/>
      <c r="O724" s="12"/>
      <c r="U724" s="14">
        <v>462</v>
      </c>
      <c r="V724" s="12"/>
      <c r="W724" s="12"/>
      <c r="X724" s="12"/>
      <c r="Y724" s="14">
        <f>X662+X672+X686+X700</f>
        <v>17499.47</v>
      </c>
      <c r="Z724" s="12"/>
      <c r="AA724" s="12"/>
      <c r="AB724" s="12"/>
      <c r="AC724" s="12"/>
    </row>
    <row r="725" spans="1:32" ht="12.75">
      <c r="A725" s="13"/>
      <c r="B725" s="12"/>
      <c r="C725" s="12"/>
      <c r="D725" s="12"/>
      <c r="E725" s="5" t="s">
        <v>25</v>
      </c>
      <c r="G725" s="21"/>
      <c r="H725" s="22"/>
      <c r="I725" s="22"/>
      <c r="J725" s="22"/>
      <c r="L725" s="21"/>
      <c r="M725" s="22"/>
      <c r="N725" s="22"/>
      <c r="O725" s="22"/>
      <c r="P725" s="21"/>
      <c r="Q725" s="22"/>
      <c r="R725" s="22"/>
      <c r="S725" s="22"/>
      <c r="T725" s="22"/>
      <c r="U725" s="23">
        <f>SUM(U713:X724)</f>
        <v>8055</v>
      </c>
      <c r="V725" s="22"/>
      <c r="W725" s="22"/>
      <c r="X725" s="22"/>
      <c r="Y725" s="23">
        <f>SUM(Y713:AC724)</f>
        <v>251265.05000000002</v>
      </c>
      <c r="Z725" s="22"/>
      <c r="AA725" s="22"/>
      <c r="AB725" s="22"/>
      <c r="AC725" s="22"/>
      <c r="AF725" s="8"/>
    </row>
    <row r="726" spans="1:29" ht="12.75" hidden="1">
      <c r="A726" s="11" t="s">
        <v>154</v>
      </c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</row>
    <row r="727" spans="1:29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</row>
    <row r="728" spans="1:29" ht="12.75">
      <c r="A728" s="11"/>
      <c r="B728" s="12"/>
      <c r="C728" s="11"/>
      <c r="D728" s="12"/>
      <c r="E728" s="12"/>
      <c r="F728" s="12"/>
      <c r="G728" s="12"/>
      <c r="H728" s="12"/>
      <c r="I728" s="11"/>
      <c r="J728" s="12"/>
      <c r="K728" s="12"/>
      <c r="L728" s="12"/>
      <c r="M728" s="13"/>
      <c r="N728" s="12"/>
      <c r="O728" s="12"/>
      <c r="P728" s="12"/>
      <c r="Q728" s="12"/>
      <c r="R728" s="12"/>
      <c r="S728" s="11"/>
      <c r="T728" s="12"/>
      <c r="U728" s="12"/>
      <c r="V728" s="12"/>
      <c r="W728" s="11"/>
      <c r="X728" s="12"/>
      <c r="Y728" s="12"/>
      <c r="Z728" s="12"/>
      <c r="AA728" s="1"/>
      <c r="AB728" s="1"/>
      <c r="AC728" s="1"/>
    </row>
    <row r="729" spans="1:29" ht="12.75">
      <c r="A729" s="15"/>
      <c r="B729" s="12"/>
      <c r="C729" s="16" t="s">
        <v>155</v>
      </c>
      <c r="D729" s="12"/>
      <c r="E729" s="12"/>
      <c r="F729" s="12"/>
      <c r="G729" s="12"/>
      <c r="H729" s="12"/>
      <c r="I729" s="12"/>
      <c r="J729" s="12"/>
      <c r="K729" s="12"/>
      <c r="L729" s="12"/>
      <c r="M729" s="17" t="s">
        <v>156</v>
      </c>
      <c r="N729" s="12"/>
      <c r="O729" s="12"/>
      <c r="P729" s="12"/>
      <c r="Q729" s="12"/>
      <c r="R729" s="12"/>
      <c r="S729" s="17"/>
      <c r="T729" s="12"/>
      <c r="U729" s="12"/>
      <c r="V729" s="12"/>
      <c r="W729" s="15"/>
      <c r="X729" s="12"/>
      <c r="Y729" s="12"/>
      <c r="Z729" s="12"/>
      <c r="AA729" s="2"/>
      <c r="AB729" s="2"/>
      <c r="AC729" s="2"/>
    </row>
    <row r="730" spans="1:29" ht="9" customHeight="1">
      <c r="A730" s="18"/>
      <c r="B730" s="12"/>
      <c r="C730" s="12"/>
      <c r="D730" s="12"/>
      <c r="E730" s="12"/>
      <c r="F730" s="12"/>
      <c r="G730" s="12"/>
      <c r="H730" s="19" t="s">
        <v>4</v>
      </c>
      <c r="I730" s="10"/>
      <c r="J730" s="19" t="s">
        <v>5</v>
      </c>
      <c r="K730" s="10"/>
      <c r="L730" s="10"/>
      <c r="M730" s="10"/>
      <c r="N730" s="10"/>
      <c r="O730" s="10"/>
      <c r="P730" s="10"/>
      <c r="Q730" s="10"/>
      <c r="R730" s="9" t="s">
        <v>6</v>
      </c>
      <c r="S730" s="10"/>
      <c r="T730" s="9" t="s">
        <v>7</v>
      </c>
      <c r="U730" s="10"/>
      <c r="V730" s="10"/>
      <c r="W730" s="10"/>
      <c r="X730" s="9" t="s">
        <v>8</v>
      </c>
      <c r="Y730" s="10"/>
      <c r="Z730" s="10"/>
      <c r="AA730" s="10"/>
      <c r="AB730" s="10"/>
      <c r="AC730" s="10"/>
    </row>
    <row r="731" spans="1:29" ht="9" customHeight="1">
      <c r="A731" s="11"/>
      <c r="B731" s="12"/>
      <c r="C731" s="12"/>
      <c r="D731" s="12"/>
      <c r="E731" s="12"/>
      <c r="F731" s="12"/>
      <c r="G731" s="12"/>
      <c r="H731" s="18" t="s">
        <v>20</v>
      </c>
      <c r="I731" s="12"/>
      <c r="J731" s="18" t="s">
        <v>21</v>
      </c>
      <c r="K731" s="12"/>
      <c r="L731" s="12"/>
      <c r="M731" s="12"/>
      <c r="N731" s="12"/>
      <c r="O731" s="12"/>
      <c r="P731" s="12"/>
      <c r="Q731" s="12"/>
      <c r="R731" s="20" t="s">
        <v>22</v>
      </c>
      <c r="S731" s="12"/>
      <c r="T731" s="14">
        <v>0</v>
      </c>
      <c r="U731" s="12"/>
      <c r="V731" s="12"/>
      <c r="W731" s="12"/>
      <c r="X731" s="14">
        <v>825</v>
      </c>
      <c r="Y731" s="12"/>
      <c r="Z731" s="12"/>
      <c r="AA731" s="12"/>
      <c r="AB731" s="12"/>
      <c r="AC731" s="12"/>
    </row>
    <row r="732" spans="1:29" ht="9" customHeight="1">
      <c r="A732" s="13"/>
      <c r="B732" s="12"/>
      <c r="C732" s="12"/>
      <c r="D732" s="12"/>
      <c r="E732" s="12"/>
      <c r="F732" s="12"/>
      <c r="G732" s="12"/>
      <c r="H732" s="21" t="s">
        <v>25</v>
      </c>
      <c r="I732" s="22"/>
      <c r="J732" s="21"/>
      <c r="K732" s="22"/>
      <c r="L732" s="22"/>
      <c r="M732" s="22"/>
      <c r="N732" s="22"/>
      <c r="O732" s="22"/>
      <c r="P732" s="22"/>
      <c r="Q732" s="22"/>
      <c r="R732" s="21"/>
      <c r="S732" s="22"/>
      <c r="T732" s="23">
        <f>SUM(T731)</f>
        <v>0</v>
      </c>
      <c r="U732" s="22"/>
      <c r="V732" s="22"/>
      <c r="W732" s="22"/>
      <c r="X732" s="23">
        <f>SUM(X731)</f>
        <v>825</v>
      </c>
      <c r="Y732" s="22"/>
      <c r="Z732" s="22"/>
      <c r="AA732" s="22"/>
      <c r="AB732" s="22"/>
      <c r="AC732" s="22"/>
    </row>
    <row r="733" ht="18" customHeight="1"/>
    <row r="734" ht="9" customHeight="1"/>
    <row r="735" spans="1:29" ht="12.75">
      <c r="A735" s="11"/>
      <c r="B735" s="12"/>
      <c r="C735" s="11"/>
      <c r="D735" s="12"/>
      <c r="E735" s="12"/>
      <c r="F735" s="12"/>
      <c r="G735" s="12"/>
      <c r="H735" s="12"/>
      <c r="I735" s="11"/>
      <c r="J735" s="12"/>
      <c r="K735" s="12"/>
      <c r="L735" s="12"/>
      <c r="M735" s="13"/>
      <c r="N735" s="12"/>
      <c r="O735" s="12"/>
      <c r="P735" s="12"/>
      <c r="Q735" s="12"/>
      <c r="R735" s="12"/>
      <c r="S735" s="11"/>
      <c r="T735" s="12"/>
      <c r="U735" s="12"/>
      <c r="V735" s="12"/>
      <c r="W735" s="11"/>
      <c r="X735" s="12"/>
      <c r="Y735" s="12"/>
      <c r="Z735" s="12"/>
      <c r="AA735" s="1"/>
      <c r="AB735" s="1"/>
      <c r="AC735" s="1"/>
    </row>
    <row r="736" spans="1:29" ht="12.75">
      <c r="A736" s="15"/>
      <c r="B736" s="12"/>
      <c r="C736" s="16" t="s">
        <v>157</v>
      </c>
      <c r="D736" s="12"/>
      <c r="E736" s="12"/>
      <c r="F736" s="12"/>
      <c r="G736" s="12"/>
      <c r="H736" s="12"/>
      <c r="I736" s="12"/>
      <c r="J736" s="12"/>
      <c r="K736" s="12"/>
      <c r="L736" s="12"/>
      <c r="M736" s="17" t="s">
        <v>158</v>
      </c>
      <c r="N736" s="12"/>
      <c r="O736" s="12"/>
      <c r="P736" s="12"/>
      <c r="Q736" s="12"/>
      <c r="R736" s="12"/>
      <c r="S736" s="17"/>
      <c r="T736" s="12"/>
      <c r="U736" s="12"/>
      <c r="V736" s="12"/>
      <c r="W736" s="15"/>
      <c r="X736" s="12"/>
      <c r="Y736" s="12"/>
      <c r="Z736" s="12"/>
      <c r="AA736" s="2"/>
      <c r="AB736" s="2"/>
      <c r="AC736" s="2"/>
    </row>
    <row r="737" spans="1:29" ht="9" customHeight="1">
      <c r="A737" s="18"/>
      <c r="B737" s="12"/>
      <c r="C737" s="12"/>
      <c r="D737" s="12"/>
      <c r="E737" s="12"/>
      <c r="F737" s="12"/>
      <c r="G737" s="12"/>
      <c r="H737" s="19" t="s">
        <v>4</v>
      </c>
      <c r="I737" s="10"/>
      <c r="J737" s="19" t="s">
        <v>5</v>
      </c>
      <c r="K737" s="10"/>
      <c r="L737" s="10"/>
      <c r="M737" s="10"/>
      <c r="N737" s="10"/>
      <c r="O737" s="10"/>
      <c r="P737" s="10"/>
      <c r="Q737" s="10"/>
      <c r="R737" s="9" t="s">
        <v>6</v>
      </c>
      <c r="S737" s="10"/>
      <c r="T737" s="9" t="s">
        <v>7</v>
      </c>
      <c r="U737" s="10"/>
      <c r="V737" s="10"/>
      <c r="W737" s="10"/>
      <c r="X737" s="9" t="s">
        <v>8</v>
      </c>
      <c r="Y737" s="10"/>
      <c r="Z737" s="10"/>
      <c r="AA737" s="10"/>
      <c r="AB737" s="10"/>
      <c r="AC737" s="10"/>
    </row>
    <row r="738" spans="1:29" ht="9" customHeight="1">
      <c r="A738" s="11"/>
      <c r="B738" s="12"/>
      <c r="C738" s="12"/>
      <c r="D738" s="12"/>
      <c r="E738" s="12"/>
      <c r="F738" s="12"/>
      <c r="G738" s="12"/>
      <c r="H738" s="18" t="s">
        <v>20</v>
      </c>
      <c r="I738" s="12"/>
      <c r="J738" s="18" t="s">
        <v>21</v>
      </c>
      <c r="K738" s="12"/>
      <c r="L738" s="12"/>
      <c r="M738" s="12"/>
      <c r="N738" s="12"/>
      <c r="O738" s="12"/>
      <c r="P738" s="12"/>
      <c r="Q738" s="12"/>
      <c r="R738" s="20" t="s">
        <v>22</v>
      </c>
      <c r="S738" s="12"/>
      <c r="T738" s="14">
        <v>0</v>
      </c>
      <c r="U738" s="12"/>
      <c r="V738" s="12"/>
      <c r="W738" s="12"/>
      <c r="X738" s="14">
        <v>450</v>
      </c>
      <c r="Y738" s="12"/>
      <c r="Z738" s="12"/>
      <c r="AA738" s="12"/>
      <c r="AB738" s="12"/>
      <c r="AC738" s="12"/>
    </row>
    <row r="739" spans="1:29" ht="9" customHeight="1">
      <c r="A739" s="13"/>
      <c r="B739" s="12"/>
      <c r="C739" s="12"/>
      <c r="D739" s="12"/>
      <c r="E739" s="12"/>
      <c r="F739" s="12"/>
      <c r="G739" s="12"/>
      <c r="H739" s="21" t="s">
        <v>25</v>
      </c>
      <c r="I739" s="22"/>
      <c r="J739" s="21"/>
      <c r="K739" s="22"/>
      <c r="L739" s="22"/>
      <c r="M739" s="22"/>
      <c r="N739" s="22"/>
      <c r="O739" s="22"/>
      <c r="P739" s="22"/>
      <c r="Q739" s="22"/>
      <c r="R739" s="21"/>
      <c r="S739" s="22"/>
      <c r="T739" s="23">
        <f>SUM(T738)</f>
        <v>0</v>
      </c>
      <c r="U739" s="22"/>
      <c r="V739" s="22"/>
      <c r="W739" s="22"/>
      <c r="X739" s="23">
        <f>SUM(X738)</f>
        <v>450</v>
      </c>
      <c r="Y739" s="22"/>
      <c r="Z739" s="22"/>
      <c r="AA739" s="22"/>
      <c r="AB739" s="22"/>
      <c r="AC739" s="22"/>
    </row>
    <row r="740" ht="18" customHeight="1"/>
    <row r="741" ht="9" customHeight="1"/>
    <row r="742" spans="1:29" ht="12.75">
      <c r="A742" s="11"/>
      <c r="B742" s="12"/>
      <c r="C742" s="11"/>
      <c r="D742" s="12"/>
      <c r="E742" s="12"/>
      <c r="F742" s="12"/>
      <c r="G742" s="12"/>
      <c r="H742" s="12"/>
      <c r="I742" s="11"/>
      <c r="J742" s="12"/>
      <c r="K742" s="12"/>
      <c r="L742" s="12"/>
      <c r="M742" s="13"/>
      <c r="N742" s="12"/>
      <c r="O742" s="12"/>
      <c r="P742" s="12"/>
      <c r="Q742" s="12"/>
      <c r="R742" s="12"/>
      <c r="S742" s="11"/>
      <c r="T742" s="12"/>
      <c r="U742" s="12"/>
      <c r="V742" s="12"/>
      <c r="W742" s="11"/>
      <c r="X742" s="12"/>
      <c r="Y742" s="12"/>
      <c r="Z742" s="12"/>
      <c r="AA742" s="1"/>
      <c r="AB742" s="1"/>
      <c r="AC742" s="1"/>
    </row>
    <row r="743" spans="1:29" ht="12.75">
      <c r="A743" s="15"/>
      <c r="B743" s="12"/>
      <c r="C743" s="16" t="s">
        <v>159</v>
      </c>
      <c r="D743" s="12"/>
      <c r="E743" s="12"/>
      <c r="F743" s="12"/>
      <c r="G743" s="12"/>
      <c r="H743" s="12"/>
      <c r="I743" s="12"/>
      <c r="J743" s="12"/>
      <c r="K743" s="12"/>
      <c r="L743" s="12"/>
      <c r="M743" s="17" t="s">
        <v>160</v>
      </c>
      <c r="N743" s="12"/>
      <c r="O743" s="12"/>
      <c r="P743" s="12"/>
      <c r="Q743" s="12"/>
      <c r="R743" s="12"/>
      <c r="S743" s="17"/>
      <c r="T743" s="12"/>
      <c r="U743" s="12"/>
      <c r="V743" s="12"/>
      <c r="W743" s="15"/>
      <c r="X743" s="12"/>
      <c r="Y743" s="12"/>
      <c r="Z743" s="12"/>
      <c r="AA743" s="2"/>
      <c r="AB743" s="2"/>
      <c r="AC743" s="2"/>
    </row>
    <row r="744" spans="1:29" ht="9" customHeight="1">
      <c r="A744" s="18"/>
      <c r="B744" s="12"/>
      <c r="C744" s="12"/>
      <c r="D744" s="12"/>
      <c r="E744" s="12"/>
      <c r="F744" s="12"/>
      <c r="G744" s="12"/>
      <c r="H744" s="19" t="s">
        <v>4</v>
      </c>
      <c r="I744" s="10"/>
      <c r="J744" s="19" t="s">
        <v>5</v>
      </c>
      <c r="K744" s="10"/>
      <c r="L744" s="10"/>
      <c r="M744" s="10"/>
      <c r="N744" s="10"/>
      <c r="O744" s="10"/>
      <c r="P744" s="10"/>
      <c r="Q744" s="10"/>
      <c r="R744" s="9" t="s">
        <v>6</v>
      </c>
      <c r="S744" s="10"/>
      <c r="T744" s="9" t="s">
        <v>7</v>
      </c>
      <c r="U744" s="10"/>
      <c r="V744" s="10"/>
      <c r="W744" s="10"/>
      <c r="X744" s="9" t="s">
        <v>8</v>
      </c>
      <c r="Y744" s="10"/>
      <c r="Z744" s="10"/>
      <c r="AA744" s="10"/>
      <c r="AB744" s="10"/>
      <c r="AC744" s="10"/>
    </row>
    <row r="745" spans="1:29" ht="9" customHeight="1">
      <c r="A745" s="11"/>
      <c r="B745" s="12"/>
      <c r="C745" s="12"/>
      <c r="D745" s="12"/>
      <c r="E745" s="12"/>
      <c r="F745" s="12"/>
      <c r="G745" s="12"/>
      <c r="H745" s="18" t="s">
        <v>20</v>
      </c>
      <c r="I745" s="12"/>
      <c r="J745" s="18" t="s">
        <v>21</v>
      </c>
      <c r="K745" s="12"/>
      <c r="L745" s="12"/>
      <c r="M745" s="12"/>
      <c r="N745" s="12"/>
      <c r="O745" s="12"/>
      <c r="P745" s="12"/>
      <c r="Q745" s="12"/>
      <c r="R745" s="20" t="s">
        <v>22</v>
      </c>
      <c r="S745" s="12"/>
      <c r="T745" s="14">
        <v>0</v>
      </c>
      <c r="U745" s="12"/>
      <c r="V745" s="12"/>
      <c r="W745" s="12"/>
      <c r="X745" s="14">
        <v>900</v>
      </c>
      <c r="Y745" s="12"/>
      <c r="Z745" s="12"/>
      <c r="AA745" s="12"/>
      <c r="AB745" s="12"/>
      <c r="AC745" s="12"/>
    </row>
    <row r="746" spans="1:29" ht="9" customHeight="1">
      <c r="A746" s="13"/>
      <c r="B746" s="12"/>
      <c r="C746" s="12"/>
      <c r="D746" s="12"/>
      <c r="E746" s="12"/>
      <c r="F746" s="12"/>
      <c r="G746" s="12"/>
      <c r="H746" s="21" t="s">
        <v>25</v>
      </c>
      <c r="I746" s="22"/>
      <c r="J746" s="21"/>
      <c r="K746" s="22"/>
      <c r="L746" s="22"/>
      <c r="M746" s="22"/>
      <c r="N746" s="22"/>
      <c r="O746" s="22"/>
      <c r="P746" s="22"/>
      <c r="Q746" s="22"/>
      <c r="R746" s="21"/>
      <c r="S746" s="22"/>
      <c r="T746" s="23">
        <f>SUM(T745)</f>
        <v>0</v>
      </c>
      <c r="U746" s="22"/>
      <c r="V746" s="22"/>
      <c r="W746" s="22"/>
      <c r="X746" s="23">
        <f>SUM(X745)</f>
        <v>900</v>
      </c>
      <c r="Y746" s="22"/>
      <c r="Z746" s="22"/>
      <c r="AA746" s="22"/>
      <c r="AB746" s="22"/>
      <c r="AC746" s="22"/>
    </row>
    <row r="747" ht="18" customHeight="1"/>
    <row r="748" ht="9" customHeight="1"/>
    <row r="749" spans="1:29" ht="12.75">
      <c r="A749" s="11"/>
      <c r="B749" s="12"/>
      <c r="C749" s="11"/>
      <c r="D749" s="12"/>
      <c r="E749" s="12"/>
      <c r="F749" s="12"/>
      <c r="G749" s="12"/>
      <c r="H749" s="12"/>
      <c r="I749" s="11"/>
      <c r="J749" s="12"/>
      <c r="K749" s="12"/>
      <c r="L749" s="12"/>
      <c r="M749" s="13"/>
      <c r="N749" s="12"/>
      <c r="O749" s="12"/>
      <c r="P749" s="12"/>
      <c r="Q749" s="12"/>
      <c r="R749" s="12"/>
      <c r="S749" s="11"/>
      <c r="T749" s="12"/>
      <c r="U749" s="12"/>
      <c r="V749" s="12"/>
      <c r="W749" s="11"/>
      <c r="X749" s="12"/>
      <c r="Y749" s="12"/>
      <c r="Z749" s="12"/>
      <c r="AA749" s="1"/>
      <c r="AB749" s="1"/>
      <c r="AC749" s="1"/>
    </row>
    <row r="750" spans="1:29" ht="12.75">
      <c r="A750" s="15"/>
      <c r="B750" s="12"/>
      <c r="C750" s="16" t="s">
        <v>161</v>
      </c>
      <c r="D750" s="12"/>
      <c r="E750" s="12"/>
      <c r="F750" s="12"/>
      <c r="G750" s="12"/>
      <c r="H750" s="12"/>
      <c r="I750" s="12"/>
      <c r="J750" s="12"/>
      <c r="K750" s="12"/>
      <c r="L750" s="12"/>
      <c r="M750" s="17" t="s">
        <v>162</v>
      </c>
      <c r="N750" s="12"/>
      <c r="O750" s="12"/>
      <c r="P750" s="12"/>
      <c r="Q750" s="12"/>
      <c r="R750" s="12"/>
      <c r="S750" s="17"/>
      <c r="T750" s="12"/>
      <c r="U750" s="12"/>
      <c r="V750" s="12"/>
      <c r="W750" s="15"/>
      <c r="X750" s="12"/>
      <c r="Y750" s="12"/>
      <c r="Z750" s="12"/>
      <c r="AA750" s="2"/>
      <c r="AB750" s="2"/>
      <c r="AC750" s="2"/>
    </row>
    <row r="751" spans="1:29" ht="9" customHeight="1">
      <c r="A751" s="18"/>
      <c r="B751" s="12"/>
      <c r="C751" s="12"/>
      <c r="D751" s="12"/>
      <c r="E751" s="12"/>
      <c r="F751" s="12"/>
      <c r="G751" s="12"/>
      <c r="H751" s="19" t="s">
        <v>4</v>
      </c>
      <c r="I751" s="10"/>
      <c r="J751" s="19" t="s">
        <v>5</v>
      </c>
      <c r="K751" s="10"/>
      <c r="L751" s="10"/>
      <c r="M751" s="10"/>
      <c r="N751" s="10"/>
      <c r="O751" s="10"/>
      <c r="P751" s="10"/>
      <c r="Q751" s="10"/>
      <c r="R751" s="9" t="s">
        <v>6</v>
      </c>
      <c r="S751" s="10"/>
      <c r="T751" s="9" t="s">
        <v>7</v>
      </c>
      <c r="U751" s="10"/>
      <c r="V751" s="10"/>
      <c r="W751" s="10"/>
      <c r="X751" s="9" t="s">
        <v>8</v>
      </c>
      <c r="Y751" s="10"/>
      <c r="Z751" s="10"/>
      <c r="AA751" s="10"/>
      <c r="AB751" s="10"/>
      <c r="AC751" s="10"/>
    </row>
    <row r="752" spans="1:29" ht="9" customHeight="1">
      <c r="A752" s="11"/>
      <c r="B752" s="12"/>
      <c r="C752" s="12"/>
      <c r="D752" s="12"/>
      <c r="E752" s="12"/>
      <c r="F752" s="12"/>
      <c r="G752" s="12"/>
      <c r="H752" s="18" t="s">
        <v>20</v>
      </c>
      <c r="I752" s="12"/>
      <c r="J752" s="18" t="s">
        <v>21</v>
      </c>
      <c r="K752" s="12"/>
      <c r="L752" s="12"/>
      <c r="M752" s="12"/>
      <c r="N752" s="12"/>
      <c r="O752" s="12"/>
      <c r="P752" s="12"/>
      <c r="Q752" s="12"/>
      <c r="R752" s="20" t="s">
        <v>22</v>
      </c>
      <c r="S752" s="12"/>
      <c r="T752" s="14">
        <v>0</v>
      </c>
      <c r="U752" s="12"/>
      <c r="V752" s="12"/>
      <c r="W752" s="12"/>
      <c r="X752" s="14">
        <v>900</v>
      </c>
      <c r="Y752" s="12"/>
      <c r="Z752" s="12"/>
      <c r="AA752" s="12"/>
      <c r="AB752" s="12"/>
      <c r="AC752" s="12"/>
    </row>
    <row r="753" spans="1:29" ht="9" customHeight="1">
      <c r="A753" s="13"/>
      <c r="B753" s="12"/>
      <c r="C753" s="12"/>
      <c r="D753" s="12"/>
      <c r="E753" s="12"/>
      <c r="F753" s="12"/>
      <c r="G753" s="12"/>
      <c r="H753" s="21" t="s">
        <v>25</v>
      </c>
      <c r="I753" s="22"/>
      <c r="J753" s="21"/>
      <c r="K753" s="22"/>
      <c r="L753" s="22"/>
      <c r="M753" s="22"/>
      <c r="N753" s="22"/>
      <c r="O753" s="22"/>
      <c r="P753" s="22"/>
      <c r="Q753" s="22"/>
      <c r="R753" s="21"/>
      <c r="S753" s="22"/>
      <c r="T753" s="23">
        <f>SUM(T752)</f>
        <v>0</v>
      </c>
      <c r="U753" s="22"/>
      <c r="V753" s="22"/>
      <c r="W753" s="22"/>
      <c r="X753" s="23">
        <f>SUM(X752)</f>
        <v>900</v>
      </c>
      <c r="Y753" s="22"/>
      <c r="Z753" s="22"/>
      <c r="AA753" s="22"/>
      <c r="AB753" s="22"/>
      <c r="AC753" s="22"/>
    </row>
    <row r="754" ht="18" customHeight="1"/>
    <row r="755" ht="9" customHeight="1"/>
    <row r="756" spans="1:29" ht="12.75">
      <c r="A756" s="11"/>
      <c r="B756" s="12"/>
      <c r="C756" s="11"/>
      <c r="D756" s="12"/>
      <c r="E756" s="12"/>
      <c r="F756" s="12"/>
      <c r="G756" s="12"/>
      <c r="H756" s="12"/>
      <c r="I756" s="11"/>
      <c r="J756" s="12"/>
      <c r="K756" s="12"/>
      <c r="L756" s="12"/>
      <c r="M756" s="13"/>
      <c r="N756" s="12"/>
      <c r="O756" s="12"/>
      <c r="P756" s="12"/>
      <c r="Q756" s="12"/>
      <c r="R756" s="12"/>
      <c r="S756" s="11"/>
      <c r="T756" s="12"/>
      <c r="U756" s="12"/>
      <c r="V756" s="12"/>
      <c r="W756" s="11"/>
      <c r="X756" s="12"/>
      <c r="Y756" s="12"/>
      <c r="Z756" s="12"/>
      <c r="AA756" s="1"/>
      <c r="AB756" s="1"/>
      <c r="AC756" s="1"/>
    </row>
    <row r="757" spans="1:29" ht="12.75">
      <c r="A757" s="15"/>
      <c r="B757" s="12"/>
      <c r="C757" s="16" t="s">
        <v>163</v>
      </c>
      <c r="D757" s="12"/>
      <c r="E757" s="12"/>
      <c r="F757" s="12"/>
      <c r="G757" s="12"/>
      <c r="H757" s="12"/>
      <c r="I757" s="12"/>
      <c r="J757" s="12"/>
      <c r="K757" s="12"/>
      <c r="L757" s="12"/>
      <c r="M757" s="17" t="s">
        <v>164</v>
      </c>
      <c r="N757" s="12"/>
      <c r="O757" s="12"/>
      <c r="P757" s="12"/>
      <c r="Q757" s="12"/>
      <c r="R757" s="12"/>
      <c r="S757" s="17"/>
      <c r="T757" s="12"/>
      <c r="U757" s="12"/>
      <c r="V757" s="12"/>
      <c r="W757" s="15"/>
      <c r="X757" s="12"/>
      <c r="Y757" s="12"/>
      <c r="Z757" s="12"/>
      <c r="AA757" s="2"/>
      <c r="AB757" s="2"/>
      <c r="AC757" s="2"/>
    </row>
    <row r="758" spans="1:29" ht="9" customHeight="1">
      <c r="A758" s="18"/>
      <c r="B758" s="12"/>
      <c r="C758" s="12"/>
      <c r="D758" s="12"/>
      <c r="E758" s="12"/>
      <c r="F758" s="12"/>
      <c r="G758" s="12"/>
      <c r="H758" s="19" t="s">
        <v>4</v>
      </c>
      <c r="I758" s="10"/>
      <c r="J758" s="19" t="s">
        <v>5</v>
      </c>
      <c r="K758" s="10"/>
      <c r="L758" s="10"/>
      <c r="M758" s="10"/>
      <c r="N758" s="10"/>
      <c r="O758" s="10"/>
      <c r="P758" s="10"/>
      <c r="Q758" s="10"/>
      <c r="R758" s="9" t="s">
        <v>6</v>
      </c>
      <c r="S758" s="10"/>
      <c r="T758" s="9" t="s">
        <v>7</v>
      </c>
      <c r="U758" s="10"/>
      <c r="V758" s="10"/>
      <c r="W758" s="10"/>
      <c r="X758" s="9" t="s">
        <v>8</v>
      </c>
      <c r="Y758" s="10"/>
      <c r="Z758" s="10"/>
      <c r="AA758" s="10"/>
      <c r="AB758" s="10"/>
      <c r="AC758" s="10"/>
    </row>
    <row r="759" spans="1:29" ht="9" customHeight="1">
      <c r="A759" s="11"/>
      <c r="B759" s="12"/>
      <c r="C759" s="12"/>
      <c r="D759" s="12"/>
      <c r="E759" s="12"/>
      <c r="F759" s="12"/>
      <c r="G759" s="12"/>
      <c r="H759" s="18" t="s">
        <v>20</v>
      </c>
      <c r="I759" s="12"/>
      <c r="J759" s="18" t="s">
        <v>21</v>
      </c>
      <c r="K759" s="12"/>
      <c r="L759" s="12"/>
      <c r="M759" s="12"/>
      <c r="N759" s="12"/>
      <c r="O759" s="12"/>
      <c r="P759" s="12"/>
      <c r="Q759" s="12"/>
      <c r="R759" s="20" t="s">
        <v>22</v>
      </c>
      <c r="S759" s="12"/>
      <c r="T759" s="14">
        <v>0</v>
      </c>
      <c r="U759" s="12"/>
      <c r="V759" s="12"/>
      <c r="W759" s="12"/>
      <c r="X759" s="14">
        <v>450</v>
      </c>
      <c r="Y759" s="12"/>
      <c r="Z759" s="12"/>
      <c r="AA759" s="12"/>
      <c r="AB759" s="12"/>
      <c r="AC759" s="12"/>
    </row>
    <row r="760" spans="1:29" ht="9" customHeight="1">
      <c r="A760" s="13"/>
      <c r="B760" s="12"/>
      <c r="C760" s="12"/>
      <c r="D760" s="12"/>
      <c r="E760" s="12"/>
      <c r="F760" s="12"/>
      <c r="G760" s="12"/>
      <c r="H760" s="21" t="s">
        <v>25</v>
      </c>
      <c r="I760" s="22"/>
      <c r="J760" s="21"/>
      <c r="K760" s="22"/>
      <c r="L760" s="22"/>
      <c r="M760" s="22"/>
      <c r="N760" s="22"/>
      <c r="O760" s="22"/>
      <c r="P760" s="22"/>
      <c r="Q760" s="22"/>
      <c r="R760" s="21"/>
      <c r="S760" s="22"/>
      <c r="T760" s="23">
        <f>SUM(T759)</f>
        <v>0</v>
      </c>
      <c r="U760" s="22"/>
      <c r="V760" s="22"/>
      <c r="W760" s="22"/>
      <c r="X760" s="23">
        <f>SUM(X759)</f>
        <v>450</v>
      </c>
      <c r="Y760" s="22"/>
      <c r="Z760" s="22"/>
      <c r="AA760" s="22"/>
      <c r="AB760" s="22"/>
      <c r="AC760" s="22"/>
    </row>
    <row r="761" ht="18" customHeight="1"/>
    <row r="762" ht="9" customHeight="1"/>
    <row r="763" spans="1:29" ht="12.75">
      <c r="A763" s="11"/>
      <c r="B763" s="12"/>
      <c r="C763" s="11"/>
      <c r="D763" s="12"/>
      <c r="E763" s="12"/>
      <c r="F763" s="12"/>
      <c r="G763" s="12"/>
      <c r="H763" s="12"/>
      <c r="I763" s="11"/>
      <c r="J763" s="12"/>
      <c r="K763" s="12"/>
      <c r="L763" s="12"/>
      <c r="M763" s="13"/>
      <c r="N763" s="12"/>
      <c r="O763" s="12"/>
      <c r="P763" s="12"/>
      <c r="Q763" s="12"/>
      <c r="R763" s="12"/>
      <c r="S763" s="11"/>
      <c r="T763" s="12"/>
      <c r="U763" s="12"/>
      <c r="V763" s="12"/>
      <c r="W763" s="11"/>
      <c r="X763" s="12"/>
      <c r="Y763" s="12"/>
      <c r="Z763" s="12"/>
      <c r="AA763" s="1"/>
      <c r="AB763" s="1"/>
      <c r="AC763" s="1"/>
    </row>
    <row r="764" spans="1:29" ht="12.75">
      <c r="A764" s="15"/>
      <c r="B764" s="12"/>
      <c r="C764" s="16" t="s">
        <v>165</v>
      </c>
      <c r="D764" s="12"/>
      <c r="E764" s="12"/>
      <c r="F764" s="12"/>
      <c r="G764" s="12"/>
      <c r="H764" s="12"/>
      <c r="I764" s="12"/>
      <c r="J764" s="12"/>
      <c r="K764" s="12"/>
      <c r="L764" s="12"/>
      <c r="M764" s="17" t="s">
        <v>166</v>
      </c>
      <c r="N764" s="12"/>
      <c r="O764" s="12"/>
      <c r="P764" s="12"/>
      <c r="Q764" s="12"/>
      <c r="R764" s="12"/>
      <c r="S764" s="17"/>
      <c r="T764" s="12"/>
      <c r="U764" s="12"/>
      <c r="V764" s="12"/>
      <c r="W764" s="15"/>
      <c r="X764" s="12"/>
      <c r="Y764" s="12"/>
      <c r="Z764" s="12"/>
      <c r="AA764" s="2"/>
      <c r="AB764" s="2"/>
      <c r="AC764" s="2"/>
    </row>
    <row r="765" spans="1:29" ht="9" customHeight="1">
      <c r="A765" s="18"/>
      <c r="B765" s="12"/>
      <c r="C765" s="12"/>
      <c r="D765" s="12"/>
      <c r="E765" s="12"/>
      <c r="F765" s="12"/>
      <c r="G765" s="12"/>
      <c r="H765" s="19" t="s">
        <v>4</v>
      </c>
      <c r="I765" s="10"/>
      <c r="J765" s="19" t="s">
        <v>5</v>
      </c>
      <c r="K765" s="10"/>
      <c r="L765" s="10"/>
      <c r="M765" s="10"/>
      <c r="N765" s="10"/>
      <c r="O765" s="10"/>
      <c r="P765" s="10"/>
      <c r="Q765" s="10"/>
      <c r="R765" s="9" t="s">
        <v>6</v>
      </c>
      <c r="S765" s="10"/>
      <c r="T765" s="9" t="s">
        <v>7</v>
      </c>
      <c r="U765" s="10"/>
      <c r="V765" s="10"/>
      <c r="W765" s="10"/>
      <c r="X765" s="9" t="s">
        <v>8</v>
      </c>
      <c r="Y765" s="10"/>
      <c r="Z765" s="10"/>
      <c r="AA765" s="10"/>
      <c r="AB765" s="10"/>
      <c r="AC765" s="10"/>
    </row>
    <row r="766" spans="1:29" ht="9" customHeight="1">
      <c r="A766" s="11"/>
      <c r="B766" s="12"/>
      <c r="C766" s="12"/>
      <c r="D766" s="12"/>
      <c r="E766" s="12"/>
      <c r="F766" s="12"/>
      <c r="G766" s="12"/>
      <c r="H766" s="18" t="s">
        <v>20</v>
      </c>
      <c r="I766" s="12"/>
      <c r="J766" s="18" t="s">
        <v>21</v>
      </c>
      <c r="K766" s="12"/>
      <c r="L766" s="12"/>
      <c r="M766" s="12"/>
      <c r="N766" s="12"/>
      <c r="O766" s="12"/>
      <c r="P766" s="12"/>
      <c r="Q766" s="12"/>
      <c r="R766" s="20" t="s">
        <v>22</v>
      </c>
      <c r="S766" s="12"/>
      <c r="T766" s="14">
        <v>0</v>
      </c>
      <c r="U766" s="12"/>
      <c r="V766" s="12"/>
      <c r="W766" s="12"/>
      <c r="X766" s="14">
        <v>450</v>
      </c>
      <c r="Y766" s="12"/>
      <c r="Z766" s="12"/>
      <c r="AA766" s="12"/>
      <c r="AB766" s="12"/>
      <c r="AC766" s="12"/>
    </row>
    <row r="767" spans="1:29" ht="9" customHeight="1">
      <c r="A767" s="13"/>
      <c r="B767" s="12"/>
      <c r="C767" s="12"/>
      <c r="D767" s="12"/>
      <c r="E767" s="12"/>
      <c r="F767" s="12"/>
      <c r="G767" s="12"/>
      <c r="H767" s="21" t="s">
        <v>25</v>
      </c>
      <c r="I767" s="22"/>
      <c r="J767" s="21"/>
      <c r="K767" s="22"/>
      <c r="L767" s="22"/>
      <c r="M767" s="22"/>
      <c r="N767" s="22"/>
      <c r="O767" s="22"/>
      <c r="P767" s="22"/>
      <c r="Q767" s="22"/>
      <c r="R767" s="21"/>
      <c r="S767" s="22"/>
      <c r="T767" s="23">
        <f>SUM(T766)</f>
        <v>0</v>
      </c>
      <c r="U767" s="22"/>
      <c r="V767" s="22"/>
      <c r="W767" s="22"/>
      <c r="X767" s="23">
        <f>SUM(X766)</f>
        <v>450</v>
      </c>
      <c r="Y767" s="22"/>
      <c r="Z767" s="22"/>
      <c r="AA767" s="22"/>
      <c r="AB767" s="22"/>
      <c r="AC767" s="22"/>
    </row>
    <row r="768" ht="18" customHeight="1"/>
    <row r="769" ht="9" customHeight="1"/>
    <row r="770" spans="1:29" ht="12.75">
      <c r="A770" s="11"/>
      <c r="B770" s="12"/>
      <c r="C770" s="11"/>
      <c r="D770" s="12"/>
      <c r="E770" s="12"/>
      <c r="F770" s="12"/>
      <c r="G770" s="12"/>
      <c r="H770" s="12"/>
      <c r="I770" s="11"/>
      <c r="J770" s="12"/>
      <c r="K770" s="12"/>
      <c r="L770" s="12"/>
      <c r="M770" s="13"/>
      <c r="N770" s="12"/>
      <c r="O770" s="12"/>
      <c r="P770" s="12"/>
      <c r="Q770" s="12"/>
      <c r="R770" s="12"/>
      <c r="S770" s="11"/>
      <c r="T770" s="12"/>
      <c r="U770" s="12"/>
      <c r="V770" s="12"/>
      <c r="W770" s="11"/>
      <c r="X770" s="12"/>
      <c r="Y770" s="12"/>
      <c r="Z770" s="12"/>
      <c r="AA770" s="1"/>
      <c r="AB770" s="1"/>
      <c r="AC770" s="1"/>
    </row>
    <row r="771" spans="1:29" ht="12.75">
      <c r="A771" s="15"/>
      <c r="B771" s="12"/>
      <c r="C771" s="16" t="s">
        <v>167</v>
      </c>
      <c r="D771" s="12"/>
      <c r="E771" s="12"/>
      <c r="F771" s="12"/>
      <c r="G771" s="12"/>
      <c r="H771" s="12"/>
      <c r="I771" s="12"/>
      <c r="J771" s="12"/>
      <c r="K771" s="12"/>
      <c r="L771" s="12"/>
      <c r="M771" s="17" t="s">
        <v>168</v>
      </c>
      <c r="N771" s="12"/>
      <c r="O771" s="12"/>
      <c r="P771" s="12"/>
      <c r="Q771" s="12"/>
      <c r="R771" s="12"/>
      <c r="S771" s="17"/>
      <c r="T771" s="12"/>
      <c r="U771" s="12"/>
      <c r="V771" s="12"/>
      <c r="W771" s="15"/>
      <c r="X771" s="12"/>
      <c r="Y771" s="12"/>
      <c r="Z771" s="12"/>
      <c r="AA771" s="2"/>
      <c r="AB771" s="2"/>
      <c r="AC771" s="2"/>
    </row>
    <row r="772" spans="1:29" ht="9" customHeight="1">
      <c r="A772" s="18"/>
      <c r="B772" s="12"/>
      <c r="C772" s="12"/>
      <c r="D772" s="12"/>
      <c r="E772" s="12"/>
      <c r="F772" s="12"/>
      <c r="G772" s="12"/>
      <c r="H772" s="19" t="s">
        <v>4</v>
      </c>
      <c r="I772" s="10"/>
      <c r="J772" s="19" t="s">
        <v>5</v>
      </c>
      <c r="K772" s="10"/>
      <c r="L772" s="10"/>
      <c r="M772" s="10"/>
      <c r="N772" s="10"/>
      <c r="O772" s="10"/>
      <c r="P772" s="10"/>
      <c r="Q772" s="10"/>
      <c r="R772" s="9" t="s">
        <v>6</v>
      </c>
      <c r="S772" s="10"/>
      <c r="T772" s="9" t="s">
        <v>7</v>
      </c>
      <c r="U772" s="10"/>
      <c r="V772" s="10"/>
      <c r="W772" s="10"/>
      <c r="X772" s="9" t="s">
        <v>8</v>
      </c>
      <c r="Y772" s="10"/>
      <c r="Z772" s="10"/>
      <c r="AA772" s="10"/>
      <c r="AB772" s="10"/>
      <c r="AC772" s="10"/>
    </row>
    <row r="773" spans="1:29" ht="9" customHeight="1">
      <c r="A773" s="11"/>
      <c r="B773" s="12"/>
      <c r="C773" s="12"/>
      <c r="D773" s="12"/>
      <c r="E773" s="12"/>
      <c r="F773" s="12"/>
      <c r="G773" s="12"/>
      <c r="H773" s="18" t="s">
        <v>20</v>
      </c>
      <c r="I773" s="12"/>
      <c r="J773" s="18" t="s">
        <v>21</v>
      </c>
      <c r="K773" s="12"/>
      <c r="L773" s="12"/>
      <c r="M773" s="12"/>
      <c r="N773" s="12"/>
      <c r="O773" s="12"/>
      <c r="P773" s="12"/>
      <c r="Q773" s="12"/>
      <c r="R773" s="20" t="s">
        <v>22</v>
      </c>
      <c r="S773" s="12"/>
      <c r="T773" s="14">
        <v>0</v>
      </c>
      <c r="U773" s="12"/>
      <c r="V773" s="12"/>
      <c r="W773" s="12"/>
      <c r="X773" s="14">
        <v>450</v>
      </c>
      <c r="Y773" s="12"/>
      <c r="Z773" s="12"/>
      <c r="AA773" s="12"/>
      <c r="AB773" s="12"/>
      <c r="AC773" s="12"/>
    </row>
    <row r="774" spans="1:29" ht="9" customHeight="1">
      <c r="A774" s="13"/>
      <c r="B774" s="12"/>
      <c r="C774" s="12"/>
      <c r="D774" s="12"/>
      <c r="E774" s="12"/>
      <c r="F774" s="12"/>
      <c r="G774" s="12"/>
      <c r="H774" s="21" t="s">
        <v>25</v>
      </c>
      <c r="I774" s="22"/>
      <c r="J774" s="21"/>
      <c r="K774" s="22"/>
      <c r="L774" s="22"/>
      <c r="M774" s="22"/>
      <c r="N774" s="22"/>
      <c r="O774" s="22"/>
      <c r="P774" s="22"/>
      <c r="Q774" s="22"/>
      <c r="R774" s="21"/>
      <c r="S774" s="22"/>
      <c r="T774" s="23">
        <f>SUM(T773)</f>
        <v>0</v>
      </c>
      <c r="U774" s="22"/>
      <c r="V774" s="22"/>
      <c r="W774" s="22"/>
      <c r="X774" s="23">
        <f>SUM(X773)</f>
        <v>450</v>
      </c>
      <c r="Y774" s="22"/>
      <c r="Z774" s="22"/>
      <c r="AA774" s="22"/>
      <c r="AB774" s="22"/>
      <c r="AC774" s="22"/>
    </row>
    <row r="775" ht="18" customHeight="1"/>
    <row r="776" ht="9" customHeight="1"/>
    <row r="777" spans="1:29" ht="12.75">
      <c r="A777" s="11"/>
      <c r="B777" s="12"/>
      <c r="C777" s="11"/>
      <c r="D777" s="12"/>
      <c r="E777" s="12"/>
      <c r="F777" s="12"/>
      <c r="G777" s="12"/>
      <c r="H777" s="12"/>
      <c r="I777" s="11"/>
      <c r="J777" s="12"/>
      <c r="K777" s="12"/>
      <c r="L777" s="12"/>
      <c r="M777" s="13"/>
      <c r="N777" s="12"/>
      <c r="O777" s="12"/>
      <c r="P777" s="12"/>
      <c r="Q777" s="12"/>
      <c r="R777" s="12"/>
      <c r="S777" s="11"/>
      <c r="T777" s="12"/>
      <c r="U777" s="12"/>
      <c r="V777" s="12"/>
      <c r="W777" s="11"/>
      <c r="X777" s="12"/>
      <c r="Y777" s="12"/>
      <c r="Z777" s="12"/>
      <c r="AA777" s="1"/>
      <c r="AB777" s="1"/>
      <c r="AC777" s="1"/>
    </row>
    <row r="778" spans="1:29" ht="12.75">
      <c r="A778" s="15"/>
      <c r="B778" s="12"/>
      <c r="C778" s="16" t="s">
        <v>169</v>
      </c>
      <c r="D778" s="12"/>
      <c r="E778" s="12"/>
      <c r="F778" s="12"/>
      <c r="G778" s="12"/>
      <c r="H778" s="12"/>
      <c r="I778" s="12"/>
      <c r="J778" s="12"/>
      <c r="K778" s="12"/>
      <c r="L778" s="12"/>
      <c r="M778" s="17" t="s">
        <v>170</v>
      </c>
      <c r="N778" s="12"/>
      <c r="O778" s="12"/>
      <c r="P778" s="12"/>
      <c r="Q778" s="12"/>
      <c r="R778" s="12"/>
      <c r="S778" s="17"/>
      <c r="T778" s="12"/>
      <c r="U778" s="12"/>
      <c r="V778" s="12"/>
      <c r="W778" s="15"/>
      <c r="X778" s="12"/>
      <c r="Y778" s="12"/>
      <c r="Z778" s="12"/>
      <c r="AA778" s="2"/>
      <c r="AB778" s="2"/>
      <c r="AC778" s="2"/>
    </row>
    <row r="779" spans="1:29" ht="9" customHeight="1">
      <c r="A779" s="18"/>
      <c r="B779" s="12"/>
      <c r="C779" s="12"/>
      <c r="D779" s="12"/>
      <c r="E779" s="12"/>
      <c r="F779" s="12"/>
      <c r="G779" s="12"/>
      <c r="H779" s="19" t="s">
        <v>4</v>
      </c>
      <c r="I779" s="10"/>
      <c r="J779" s="19" t="s">
        <v>5</v>
      </c>
      <c r="K779" s="10"/>
      <c r="L779" s="10"/>
      <c r="M779" s="10"/>
      <c r="N779" s="10"/>
      <c r="O779" s="10"/>
      <c r="P779" s="10"/>
      <c r="Q779" s="10"/>
      <c r="R779" s="9" t="s">
        <v>6</v>
      </c>
      <c r="S779" s="10"/>
      <c r="T779" s="9" t="s">
        <v>7</v>
      </c>
      <c r="U779" s="10"/>
      <c r="V779" s="10"/>
      <c r="W779" s="10"/>
      <c r="X779" s="9" t="s">
        <v>8</v>
      </c>
      <c r="Y779" s="10"/>
      <c r="Z779" s="10"/>
      <c r="AA779" s="10"/>
      <c r="AB779" s="10"/>
      <c r="AC779" s="10"/>
    </row>
    <row r="780" spans="1:29" ht="9" customHeight="1">
      <c r="A780" s="11"/>
      <c r="B780" s="12"/>
      <c r="C780" s="12"/>
      <c r="D780" s="12"/>
      <c r="E780" s="12"/>
      <c r="F780" s="12"/>
      <c r="G780" s="12"/>
      <c r="H780" s="18" t="s">
        <v>20</v>
      </c>
      <c r="I780" s="12"/>
      <c r="J780" s="18" t="s">
        <v>21</v>
      </c>
      <c r="K780" s="12"/>
      <c r="L780" s="12"/>
      <c r="M780" s="12"/>
      <c r="N780" s="12"/>
      <c r="O780" s="12"/>
      <c r="P780" s="12"/>
      <c r="Q780" s="12"/>
      <c r="R780" s="20" t="s">
        <v>22</v>
      </c>
      <c r="S780" s="12"/>
      <c r="T780" s="14">
        <v>0</v>
      </c>
      <c r="U780" s="12"/>
      <c r="V780" s="12"/>
      <c r="W780" s="12"/>
      <c r="X780" s="14">
        <v>900</v>
      </c>
      <c r="Y780" s="12"/>
      <c r="Z780" s="12"/>
      <c r="AA780" s="12"/>
      <c r="AB780" s="12"/>
      <c r="AC780" s="12"/>
    </row>
    <row r="781" spans="1:29" ht="9" customHeight="1">
      <c r="A781" s="13"/>
      <c r="B781" s="12"/>
      <c r="C781" s="12"/>
      <c r="D781" s="12"/>
      <c r="E781" s="12"/>
      <c r="F781" s="12"/>
      <c r="G781" s="12"/>
      <c r="H781" s="21" t="s">
        <v>25</v>
      </c>
      <c r="I781" s="22"/>
      <c r="J781" s="21"/>
      <c r="K781" s="22"/>
      <c r="L781" s="22"/>
      <c r="M781" s="22"/>
      <c r="N781" s="22"/>
      <c r="O781" s="22"/>
      <c r="P781" s="22"/>
      <c r="Q781" s="22"/>
      <c r="R781" s="21"/>
      <c r="S781" s="22"/>
      <c r="T781" s="23">
        <f>SUM(T780)</f>
        <v>0</v>
      </c>
      <c r="U781" s="22"/>
      <c r="V781" s="22"/>
      <c r="W781" s="22"/>
      <c r="X781" s="23">
        <f>SUM(X780)</f>
        <v>900</v>
      </c>
      <c r="Y781" s="22"/>
      <c r="Z781" s="22"/>
      <c r="AA781" s="22"/>
      <c r="AB781" s="22"/>
      <c r="AC781" s="22"/>
    </row>
    <row r="782" ht="18" customHeight="1"/>
    <row r="783" ht="9" customHeight="1"/>
    <row r="784" spans="1:29" ht="12.75">
      <c r="A784" s="11"/>
      <c r="B784" s="12"/>
      <c r="C784" s="11"/>
      <c r="D784" s="12"/>
      <c r="E784" s="12"/>
      <c r="F784" s="12"/>
      <c r="G784" s="12"/>
      <c r="H784" s="12"/>
      <c r="I784" s="11"/>
      <c r="J784" s="12"/>
      <c r="K784" s="12"/>
      <c r="L784" s="12"/>
      <c r="M784" s="13"/>
      <c r="N784" s="12"/>
      <c r="O784" s="12"/>
      <c r="P784" s="12"/>
      <c r="Q784" s="12"/>
      <c r="R784" s="12"/>
      <c r="S784" s="11"/>
      <c r="T784" s="12"/>
      <c r="U784" s="12"/>
      <c r="V784" s="12"/>
      <c r="W784" s="11"/>
      <c r="X784" s="12"/>
      <c r="Y784" s="12"/>
      <c r="Z784" s="12"/>
      <c r="AA784" s="1"/>
      <c r="AB784" s="1"/>
      <c r="AC784" s="1"/>
    </row>
    <row r="785" spans="1:29" ht="12.75">
      <c r="A785" s="15"/>
      <c r="B785" s="12"/>
      <c r="C785" s="16" t="s">
        <v>171</v>
      </c>
      <c r="D785" s="12"/>
      <c r="E785" s="12"/>
      <c r="F785" s="12"/>
      <c r="G785" s="12"/>
      <c r="H785" s="12"/>
      <c r="I785" s="12"/>
      <c r="J785" s="12"/>
      <c r="K785" s="12"/>
      <c r="L785" s="12"/>
      <c r="M785" s="17" t="s">
        <v>172</v>
      </c>
      <c r="N785" s="12"/>
      <c r="O785" s="12"/>
      <c r="P785" s="12"/>
      <c r="Q785" s="12"/>
      <c r="R785" s="12"/>
      <c r="S785" s="17"/>
      <c r="T785" s="12"/>
      <c r="U785" s="12"/>
      <c r="V785" s="12"/>
      <c r="W785" s="15"/>
      <c r="X785" s="12"/>
      <c r="Y785" s="12"/>
      <c r="Z785" s="12"/>
      <c r="AA785" s="2"/>
      <c r="AB785" s="2"/>
      <c r="AC785" s="2"/>
    </row>
    <row r="786" spans="1:29" ht="9" customHeight="1">
      <c r="A786" s="18"/>
      <c r="B786" s="12"/>
      <c r="C786" s="12"/>
      <c r="D786" s="12"/>
      <c r="E786" s="12"/>
      <c r="F786" s="12"/>
      <c r="G786" s="12"/>
      <c r="H786" s="19" t="s">
        <v>4</v>
      </c>
      <c r="I786" s="10"/>
      <c r="J786" s="19" t="s">
        <v>5</v>
      </c>
      <c r="K786" s="10"/>
      <c r="L786" s="10"/>
      <c r="M786" s="10"/>
      <c r="N786" s="10"/>
      <c r="O786" s="10"/>
      <c r="P786" s="10"/>
      <c r="Q786" s="10"/>
      <c r="R786" s="9" t="s">
        <v>6</v>
      </c>
      <c r="S786" s="10"/>
      <c r="T786" s="9" t="s">
        <v>7</v>
      </c>
      <c r="U786" s="10"/>
      <c r="V786" s="10"/>
      <c r="W786" s="10"/>
      <c r="X786" s="9" t="s">
        <v>8</v>
      </c>
      <c r="Y786" s="10"/>
      <c r="Z786" s="10"/>
      <c r="AA786" s="10"/>
      <c r="AB786" s="10"/>
      <c r="AC786" s="10"/>
    </row>
    <row r="787" spans="1:29" ht="9" customHeight="1">
      <c r="A787" s="11"/>
      <c r="B787" s="12"/>
      <c r="C787" s="12"/>
      <c r="D787" s="12"/>
      <c r="E787" s="12"/>
      <c r="F787" s="12"/>
      <c r="G787" s="12"/>
      <c r="H787" s="18" t="s">
        <v>20</v>
      </c>
      <c r="I787" s="12"/>
      <c r="J787" s="18" t="s">
        <v>21</v>
      </c>
      <c r="K787" s="12"/>
      <c r="L787" s="12"/>
      <c r="M787" s="12"/>
      <c r="N787" s="12"/>
      <c r="O787" s="12"/>
      <c r="P787" s="12"/>
      <c r="Q787" s="12"/>
      <c r="R787" s="20" t="s">
        <v>22</v>
      </c>
      <c r="S787" s="12"/>
      <c r="T787" s="14">
        <v>0</v>
      </c>
      <c r="U787" s="12"/>
      <c r="V787" s="12"/>
      <c r="W787" s="12"/>
      <c r="X787" s="14">
        <v>450</v>
      </c>
      <c r="Y787" s="12"/>
      <c r="Z787" s="12"/>
      <c r="AA787" s="12"/>
      <c r="AB787" s="12"/>
      <c r="AC787" s="12"/>
    </row>
    <row r="788" spans="1:29" ht="9" customHeight="1">
      <c r="A788" s="13"/>
      <c r="B788" s="12"/>
      <c r="C788" s="12"/>
      <c r="D788" s="12"/>
      <c r="E788" s="12"/>
      <c r="F788" s="12"/>
      <c r="G788" s="12"/>
      <c r="H788" s="21" t="s">
        <v>25</v>
      </c>
      <c r="I788" s="22"/>
      <c r="J788" s="21"/>
      <c r="K788" s="22"/>
      <c r="L788" s="22"/>
      <c r="M788" s="22"/>
      <c r="N788" s="22"/>
      <c r="O788" s="22"/>
      <c r="P788" s="22"/>
      <c r="Q788" s="22"/>
      <c r="R788" s="21"/>
      <c r="S788" s="22"/>
      <c r="T788" s="23">
        <f>SUM(T787)</f>
        <v>0</v>
      </c>
      <c r="U788" s="22"/>
      <c r="V788" s="22"/>
      <c r="W788" s="22"/>
      <c r="X788" s="23">
        <f>SUM(X787)</f>
        <v>450</v>
      </c>
      <c r="Y788" s="22"/>
      <c r="Z788" s="22"/>
      <c r="AA788" s="22"/>
      <c r="AB788" s="22"/>
      <c r="AC788" s="22"/>
    </row>
    <row r="789" ht="18" customHeight="1"/>
    <row r="790" ht="9" customHeight="1"/>
    <row r="791" spans="2:14" ht="9" customHeight="1">
      <c r="B791" s="13" t="s">
        <v>173</v>
      </c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</row>
    <row r="792" ht="409.5" customHeight="1" hidden="1"/>
    <row r="793" spans="1:29" ht="12.75">
      <c r="A793" s="18"/>
      <c r="B793" s="12"/>
      <c r="C793" s="12"/>
      <c r="D793" s="12"/>
      <c r="E793" s="4" t="s">
        <v>4</v>
      </c>
      <c r="G793" s="19" t="s">
        <v>5</v>
      </c>
      <c r="H793" s="10"/>
      <c r="I793" s="10"/>
      <c r="J793" s="10"/>
      <c r="L793" s="9" t="s">
        <v>36</v>
      </c>
      <c r="M793" s="10"/>
      <c r="N793" s="10"/>
      <c r="O793" s="10"/>
      <c r="P793" s="9" t="s">
        <v>6</v>
      </c>
      <c r="Q793" s="10"/>
      <c r="R793" s="10"/>
      <c r="S793" s="10"/>
      <c r="T793" s="10"/>
      <c r="U793" s="9" t="s">
        <v>7</v>
      </c>
      <c r="V793" s="10"/>
      <c r="W793" s="10"/>
      <c r="X793" s="10"/>
      <c r="Y793" s="9" t="s">
        <v>8</v>
      </c>
      <c r="Z793" s="10"/>
      <c r="AA793" s="10"/>
      <c r="AB793" s="10"/>
      <c r="AC793" s="10"/>
    </row>
    <row r="794" spans="1:29" ht="12.75">
      <c r="A794" s="18"/>
      <c r="B794" s="12"/>
      <c r="C794" s="12"/>
      <c r="D794" s="12"/>
      <c r="E794" s="3" t="s">
        <v>20</v>
      </c>
      <c r="G794" s="18" t="s">
        <v>21</v>
      </c>
      <c r="H794" s="12"/>
      <c r="I794" s="12"/>
      <c r="J794" s="12"/>
      <c r="L794" s="20">
        <v>9</v>
      </c>
      <c r="M794" s="12"/>
      <c r="N794" s="12"/>
      <c r="O794" s="12"/>
      <c r="P794" s="20" t="s">
        <v>22</v>
      </c>
      <c r="Q794" s="12"/>
      <c r="R794" s="12"/>
      <c r="S794" s="12"/>
      <c r="T794" s="12"/>
      <c r="U794" s="14">
        <v>0</v>
      </c>
      <c r="V794" s="12"/>
      <c r="W794" s="12"/>
      <c r="X794" s="12"/>
      <c r="Y794" s="14">
        <f>X731+X738+X745+X752+X759+X766+X773+X780+X787</f>
        <v>5775</v>
      </c>
      <c r="Z794" s="12"/>
      <c r="AA794" s="12"/>
      <c r="AB794" s="12"/>
      <c r="AC794" s="12"/>
    </row>
    <row r="795" spans="1:29" ht="12.75">
      <c r="A795" s="13"/>
      <c r="B795" s="12"/>
      <c r="C795" s="12"/>
      <c r="D795" s="12"/>
      <c r="E795" s="5" t="s">
        <v>25</v>
      </c>
      <c r="G795" s="21"/>
      <c r="H795" s="22"/>
      <c r="I795" s="22"/>
      <c r="J795" s="22"/>
      <c r="L795" s="21"/>
      <c r="M795" s="22"/>
      <c r="N795" s="22"/>
      <c r="O795" s="22"/>
      <c r="P795" s="21"/>
      <c r="Q795" s="22"/>
      <c r="R795" s="22"/>
      <c r="S795" s="22"/>
      <c r="T795" s="22"/>
      <c r="U795" s="23">
        <f>SUM(U794)</f>
        <v>0</v>
      </c>
      <c r="V795" s="22"/>
      <c r="W795" s="22"/>
      <c r="X795" s="22"/>
      <c r="Y795" s="23">
        <f>SUM(Y794)</f>
        <v>5775</v>
      </c>
      <c r="Z795" s="22"/>
      <c r="AA795" s="22"/>
      <c r="AB795" s="22"/>
      <c r="AC795" s="22"/>
    </row>
    <row r="796" ht="21.75" customHeight="1"/>
    <row r="797" spans="1:13" ht="12.75">
      <c r="A797" s="13" t="s">
        <v>174</v>
      </c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</row>
    <row r="798" ht="0" customHeight="1" hidden="1"/>
    <row r="799" spans="1:29" ht="12.75">
      <c r="A799" s="18"/>
      <c r="B799" s="12"/>
      <c r="C799" s="12"/>
      <c r="D799" s="12"/>
      <c r="E799" s="4" t="s">
        <v>4</v>
      </c>
      <c r="G799" s="19" t="s">
        <v>5</v>
      </c>
      <c r="H799" s="10"/>
      <c r="I799" s="10"/>
      <c r="J799" s="10"/>
      <c r="L799" s="9" t="s">
        <v>36</v>
      </c>
      <c r="M799" s="10"/>
      <c r="N799" s="10"/>
      <c r="O799" s="10"/>
      <c r="P799" s="9" t="s">
        <v>6</v>
      </c>
      <c r="Q799" s="10"/>
      <c r="R799" s="10"/>
      <c r="S799" s="10"/>
      <c r="T799" s="10"/>
      <c r="U799" s="9" t="s">
        <v>7</v>
      </c>
      <c r="V799" s="10"/>
      <c r="W799" s="10"/>
      <c r="X799" s="10"/>
      <c r="Y799" s="9" t="s">
        <v>8</v>
      </c>
      <c r="Z799" s="10"/>
      <c r="AA799" s="10"/>
      <c r="AB799" s="10"/>
      <c r="AC799" s="10"/>
    </row>
    <row r="800" spans="1:29" ht="12.75">
      <c r="A800" s="18"/>
      <c r="B800" s="12"/>
      <c r="C800" s="12"/>
      <c r="D800" s="12"/>
      <c r="E800" s="3" t="s">
        <v>33</v>
      </c>
      <c r="G800" s="18" t="s">
        <v>34</v>
      </c>
      <c r="H800" s="12"/>
      <c r="I800" s="12"/>
      <c r="J800" s="12"/>
      <c r="L800" s="20">
        <v>1</v>
      </c>
      <c r="M800" s="12"/>
      <c r="N800" s="12"/>
      <c r="O800" s="12"/>
      <c r="U800" s="14">
        <v>4.5</v>
      </c>
      <c r="V800" s="12"/>
      <c r="W800" s="12"/>
      <c r="X800" s="12"/>
      <c r="Y800" s="14">
        <f aca="true" t="shared" si="2" ref="Y800:Y807">Y713</f>
        <v>233.74</v>
      </c>
      <c r="Z800" s="12"/>
      <c r="AA800" s="12"/>
      <c r="AB800" s="12"/>
      <c r="AC800" s="12"/>
    </row>
    <row r="801" spans="1:29" ht="12.75">
      <c r="A801" s="18"/>
      <c r="B801" s="12"/>
      <c r="C801" s="12"/>
      <c r="D801" s="12"/>
      <c r="E801" s="3" t="s">
        <v>9</v>
      </c>
      <c r="G801" s="18" t="s">
        <v>9</v>
      </c>
      <c r="H801" s="12"/>
      <c r="I801" s="12"/>
      <c r="J801" s="12"/>
      <c r="L801" s="20">
        <v>1</v>
      </c>
      <c r="M801" s="12"/>
      <c r="N801" s="12"/>
      <c r="O801" s="12"/>
      <c r="U801" s="14">
        <v>0</v>
      </c>
      <c r="V801" s="12"/>
      <c r="W801" s="12"/>
      <c r="X801" s="12"/>
      <c r="Y801" s="14">
        <f t="shared" si="2"/>
        <v>1080.39</v>
      </c>
      <c r="Z801" s="12"/>
      <c r="AA801" s="12"/>
      <c r="AB801" s="12"/>
      <c r="AC801" s="12"/>
    </row>
    <row r="802" spans="1:29" ht="12.75">
      <c r="A802" s="18"/>
      <c r="B802" s="12"/>
      <c r="C802" s="12"/>
      <c r="D802" s="12"/>
      <c r="E802" s="3" t="s">
        <v>41</v>
      </c>
      <c r="G802" s="18" t="s">
        <v>42</v>
      </c>
      <c r="H802" s="12"/>
      <c r="I802" s="12"/>
      <c r="J802" s="12"/>
      <c r="L802" s="20">
        <v>1</v>
      </c>
      <c r="M802" s="12"/>
      <c r="N802" s="12"/>
      <c r="O802" s="12"/>
      <c r="U802" s="14">
        <v>1</v>
      </c>
      <c r="V802" s="12"/>
      <c r="W802" s="12"/>
      <c r="X802" s="12"/>
      <c r="Y802" s="14">
        <f t="shared" si="2"/>
        <v>25.92</v>
      </c>
      <c r="Z802" s="12"/>
      <c r="AA802" s="12"/>
      <c r="AB802" s="12"/>
      <c r="AC802" s="12"/>
    </row>
    <row r="803" spans="1:29" ht="12.75">
      <c r="A803" s="18"/>
      <c r="B803" s="12"/>
      <c r="C803" s="12"/>
      <c r="D803" s="12"/>
      <c r="E803" s="3" t="s">
        <v>10</v>
      </c>
      <c r="G803" s="18" t="s">
        <v>11</v>
      </c>
      <c r="H803" s="12"/>
      <c r="I803" s="12"/>
      <c r="J803" s="12"/>
      <c r="L803" s="20">
        <v>3</v>
      </c>
      <c r="M803" s="12"/>
      <c r="N803" s="12"/>
      <c r="O803" s="12"/>
      <c r="U803" s="14">
        <v>33</v>
      </c>
      <c r="V803" s="12"/>
      <c r="W803" s="12"/>
      <c r="X803" s="12"/>
      <c r="Y803" s="14">
        <f t="shared" si="2"/>
        <v>989.49</v>
      </c>
      <c r="Z803" s="12"/>
      <c r="AA803" s="12"/>
      <c r="AB803" s="12"/>
      <c r="AC803" s="12"/>
    </row>
    <row r="804" spans="1:29" ht="12.75">
      <c r="A804" s="18"/>
      <c r="B804" s="12"/>
      <c r="C804" s="12"/>
      <c r="D804" s="12"/>
      <c r="E804" s="3" t="s">
        <v>12</v>
      </c>
      <c r="G804" s="18" t="s">
        <v>13</v>
      </c>
      <c r="H804" s="12"/>
      <c r="I804" s="12"/>
      <c r="J804" s="12"/>
      <c r="L804" s="20">
        <v>1</v>
      </c>
      <c r="M804" s="12"/>
      <c r="N804" s="12"/>
      <c r="O804" s="12"/>
      <c r="U804" s="14">
        <v>32</v>
      </c>
      <c r="V804" s="12"/>
      <c r="W804" s="12"/>
      <c r="X804" s="12"/>
      <c r="Y804" s="14">
        <f t="shared" si="2"/>
        <v>847.87</v>
      </c>
      <c r="Z804" s="12"/>
      <c r="AA804" s="12"/>
      <c r="AB804" s="12"/>
      <c r="AC804" s="12"/>
    </row>
    <row r="805" spans="1:29" ht="12.75">
      <c r="A805" s="18"/>
      <c r="B805" s="12"/>
      <c r="C805" s="12"/>
      <c r="D805" s="12"/>
      <c r="E805" s="3" t="s">
        <v>14</v>
      </c>
      <c r="G805" s="18" t="s">
        <v>15</v>
      </c>
      <c r="H805" s="12"/>
      <c r="I805" s="12"/>
      <c r="J805" s="12"/>
      <c r="L805" s="20">
        <v>4</v>
      </c>
      <c r="M805" s="12"/>
      <c r="N805" s="12"/>
      <c r="O805" s="12"/>
      <c r="U805" s="14">
        <v>236</v>
      </c>
      <c r="V805" s="12"/>
      <c r="W805" s="12"/>
      <c r="X805" s="12"/>
      <c r="Y805" s="14">
        <f t="shared" si="2"/>
        <v>7528.030000000001</v>
      </c>
      <c r="Z805" s="12"/>
      <c r="AA805" s="12"/>
      <c r="AB805" s="12"/>
      <c r="AC805" s="12"/>
    </row>
    <row r="806" spans="1:29" ht="12.75">
      <c r="A806" s="18"/>
      <c r="B806" s="12"/>
      <c r="C806" s="12"/>
      <c r="D806" s="12"/>
      <c r="E806" s="3" t="s">
        <v>16</v>
      </c>
      <c r="G806" s="18" t="s">
        <v>17</v>
      </c>
      <c r="H806" s="12"/>
      <c r="I806" s="12"/>
      <c r="J806" s="12"/>
      <c r="L806" s="20">
        <v>2</v>
      </c>
      <c r="M806" s="12"/>
      <c r="N806" s="12"/>
      <c r="O806" s="12"/>
      <c r="P806" s="20" t="s">
        <v>16</v>
      </c>
      <c r="Q806" s="12"/>
      <c r="R806" s="12"/>
      <c r="S806" s="12"/>
      <c r="T806" s="12"/>
      <c r="U806" s="14">
        <v>5</v>
      </c>
      <c r="V806" s="12"/>
      <c r="W806" s="12"/>
      <c r="X806" s="12"/>
      <c r="Y806" s="14">
        <f t="shared" si="2"/>
        <v>190.92999999999998</v>
      </c>
      <c r="Z806" s="12"/>
      <c r="AA806" s="12"/>
      <c r="AB806" s="12"/>
      <c r="AC806" s="12"/>
    </row>
    <row r="807" spans="1:29" ht="12.75">
      <c r="A807" s="18"/>
      <c r="B807" s="12"/>
      <c r="C807" s="12"/>
      <c r="D807" s="12"/>
      <c r="E807" s="3" t="s">
        <v>18</v>
      </c>
      <c r="G807" s="18" t="s">
        <v>19</v>
      </c>
      <c r="H807" s="12"/>
      <c r="I807" s="12"/>
      <c r="J807" s="12"/>
      <c r="L807" s="20">
        <v>3</v>
      </c>
      <c r="M807" s="12"/>
      <c r="N807" s="12"/>
      <c r="O807" s="12"/>
      <c r="U807" s="14">
        <v>73</v>
      </c>
      <c r="V807" s="12"/>
      <c r="W807" s="12"/>
      <c r="X807" s="12"/>
      <c r="Y807" s="14">
        <f t="shared" si="2"/>
        <v>2213.59</v>
      </c>
      <c r="Z807" s="12"/>
      <c r="AA807" s="12"/>
      <c r="AB807" s="12"/>
      <c r="AC807" s="12"/>
    </row>
    <row r="808" spans="1:29" ht="12.75">
      <c r="A808" s="18"/>
      <c r="B808" s="12"/>
      <c r="C808" s="12"/>
      <c r="D808" s="12"/>
      <c r="E808" s="3" t="s">
        <v>20</v>
      </c>
      <c r="G808" s="18" t="s">
        <v>21</v>
      </c>
      <c r="H808" s="12"/>
      <c r="I808" s="12"/>
      <c r="J808" s="12"/>
      <c r="L808" s="20">
        <v>14</v>
      </c>
      <c r="M808" s="12"/>
      <c r="N808" s="12"/>
      <c r="O808" s="12"/>
      <c r="P808" s="20" t="s">
        <v>22</v>
      </c>
      <c r="Q808" s="12"/>
      <c r="R808" s="12"/>
      <c r="S808" s="12"/>
      <c r="T808" s="12"/>
      <c r="U808" s="14">
        <v>7023.5</v>
      </c>
      <c r="V808" s="12"/>
      <c r="W808" s="12"/>
      <c r="X808" s="12"/>
      <c r="Y808" s="14">
        <f>Y721+Y794</f>
        <v>220927.26</v>
      </c>
      <c r="Z808" s="12"/>
      <c r="AA808" s="12"/>
      <c r="AB808" s="12"/>
      <c r="AC808" s="12"/>
    </row>
    <row r="809" spans="1:29" ht="12.75">
      <c r="A809" s="18"/>
      <c r="B809" s="12"/>
      <c r="C809" s="12"/>
      <c r="D809" s="12"/>
      <c r="E809" s="3" t="s">
        <v>28</v>
      </c>
      <c r="G809" s="18" t="s">
        <v>28</v>
      </c>
      <c r="H809" s="12"/>
      <c r="I809" s="12"/>
      <c r="J809" s="12"/>
      <c r="L809" s="20">
        <v>4</v>
      </c>
      <c r="M809" s="12"/>
      <c r="N809" s="12"/>
      <c r="O809" s="12"/>
      <c r="U809" s="14">
        <v>99.5</v>
      </c>
      <c r="V809" s="12"/>
      <c r="W809" s="12"/>
      <c r="X809" s="12"/>
      <c r="Y809" s="14">
        <f>Y722</f>
        <v>3547.17</v>
      </c>
      <c r="Z809" s="12"/>
      <c r="AA809" s="12"/>
      <c r="AB809" s="12"/>
      <c r="AC809" s="12"/>
    </row>
    <row r="810" spans="1:29" ht="12.75">
      <c r="A810" s="18"/>
      <c r="B810" s="12"/>
      <c r="C810" s="12"/>
      <c r="D810" s="12"/>
      <c r="E810" s="3" t="s">
        <v>43</v>
      </c>
      <c r="G810" s="18" t="s">
        <v>44</v>
      </c>
      <c r="H810" s="12"/>
      <c r="I810" s="12"/>
      <c r="J810" s="12"/>
      <c r="L810" s="20">
        <v>2</v>
      </c>
      <c r="M810" s="12"/>
      <c r="N810" s="12"/>
      <c r="O810" s="12"/>
      <c r="U810" s="14">
        <v>85.5</v>
      </c>
      <c r="V810" s="12"/>
      <c r="W810" s="12"/>
      <c r="X810" s="12"/>
      <c r="Y810" s="14">
        <f>Y723</f>
        <v>1956.1899999999998</v>
      </c>
      <c r="Z810" s="12"/>
      <c r="AA810" s="12"/>
      <c r="AB810" s="12"/>
      <c r="AC810" s="12"/>
    </row>
    <row r="811" spans="1:29" ht="12.75">
      <c r="A811" s="18"/>
      <c r="B811" s="12"/>
      <c r="C811" s="12"/>
      <c r="D811" s="12"/>
      <c r="E811" s="3" t="s">
        <v>23</v>
      </c>
      <c r="G811" s="18" t="s">
        <v>24</v>
      </c>
      <c r="H811" s="12"/>
      <c r="I811" s="12"/>
      <c r="J811" s="12"/>
      <c r="L811" s="20">
        <v>4</v>
      </c>
      <c r="M811" s="12"/>
      <c r="N811" s="12"/>
      <c r="O811" s="12"/>
      <c r="U811" s="14">
        <v>462</v>
      </c>
      <c r="V811" s="12"/>
      <c r="W811" s="12"/>
      <c r="X811" s="12"/>
      <c r="Y811" s="14">
        <f>Y724</f>
        <v>17499.47</v>
      </c>
      <c r="Z811" s="12"/>
      <c r="AA811" s="12"/>
      <c r="AB811" s="12"/>
      <c r="AC811" s="12"/>
    </row>
    <row r="812" spans="1:29" ht="12.75">
      <c r="A812" s="13"/>
      <c r="B812" s="12"/>
      <c r="C812" s="12"/>
      <c r="D812" s="12"/>
      <c r="E812" s="5" t="s">
        <v>25</v>
      </c>
      <c r="G812" s="21"/>
      <c r="H812" s="22"/>
      <c r="I812" s="22"/>
      <c r="J812" s="22"/>
      <c r="L812" s="21"/>
      <c r="M812" s="22"/>
      <c r="N812" s="22"/>
      <c r="O812" s="22"/>
      <c r="P812" s="21"/>
      <c r="Q812" s="22"/>
      <c r="R812" s="22"/>
      <c r="S812" s="22"/>
      <c r="T812" s="22"/>
      <c r="U812" s="23">
        <f>SUM(U800:X811)</f>
        <v>8055</v>
      </c>
      <c r="V812" s="22"/>
      <c r="W812" s="22"/>
      <c r="X812" s="22"/>
      <c r="Y812" s="23">
        <f>SUM(Y800:AC811)</f>
        <v>257040.05000000002</v>
      </c>
      <c r="Z812" s="22"/>
      <c r="AA812" s="22"/>
      <c r="AB812" s="22"/>
      <c r="AC812" s="22"/>
    </row>
    <row r="813" spans="1:29" ht="12.75" hidden="1">
      <c r="A813" s="11" t="s">
        <v>175</v>
      </c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</row>
    <row r="814" spans="1:29" ht="12.7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</row>
    <row r="815" spans="1:29" ht="12.75">
      <c r="A815" s="11" t="s">
        <v>1</v>
      </c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</row>
    <row r="816" spans="1:29" ht="12.75">
      <c r="A816" s="11"/>
      <c r="B816" s="12"/>
      <c r="C816" s="11"/>
      <c r="D816" s="12"/>
      <c r="E816" s="12"/>
      <c r="F816" s="12"/>
      <c r="G816" s="12"/>
      <c r="H816" s="12"/>
      <c r="I816" s="11"/>
      <c r="J816" s="12"/>
      <c r="K816" s="12"/>
      <c r="L816" s="12"/>
      <c r="M816" s="13"/>
      <c r="N816" s="12"/>
      <c r="O816" s="12"/>
      <c r="P816" s="12"/>
      <c r="Q816" s="12"/>
      <c r="R816" s="12"/>
      <c r="S816" s="11"/>
      <c r="T816" s="12"/>
      <c r="U816" s="12"/>
      <c r="V816" s="12"/>
      <c r="W816" s="11"/>
      <c r="X816" s="12"/>
      <c r="Y816" s="12"/>
      <c r="Z816" s="12"/>
      <c r="AA816" s="1"/>
      <c r="AB816" s="1"/>
      <c r="AC816" s="1"/>
    </row>
    <row r="817" spans="1:29" ht="12.75">
      <c r="A817" s="15"/>
      <c r="B817" s="12"/>
      <c r="C817" s="16" t="s">
        <v>176</v>
      </c>
      <c r="D817" s="12"/>
      <c r="E817" s="12"/>
      <c r="F817" s="12"/>
      <c r="G817" s="12"/>
      <c r="H817" s="12"/>
      <c r="I817" s="12"/>
      <c r="J817" s="12"/>
      <c r="K817" s="12"/>
      <c r="L817" s="12"/>
      <c r="M817" s="17" t="s">
        <v>177</v>
      </c>
      <c r="N817" s="12"/>
      <c r="O817" s="12"/>
      <c r="P817" s="12"/>
      <c r="Q817" s="12"/>
      <c r="R817" s="12"/>
      <c r="S817" s="17"/>
      <c r="T817" s="12"/>
      <c r="U817" s="12"/>
      <c r="V817" s="12"/>
      <c r="W817" s="15"/>
      <c r="X817" s="12"/>
      <c r="Y817" s="12"/>
      <c r="Z817" s="12"/>
      <c r="AA817" s="2"/>
      <c r="AB817" s="2"/>
      <c r="AC817" s="2"/>
    </row>
    <row r="818" spans="1:29" ht="9" customHeight="1">
      <c r="A818" s="18"/>
      <c r="B818" s="12"/>
      <c r="C818" s="12"/>
      <c r="D818" s="12"/>
      <c r="E818" s="12"/>
      <c r="F818" s="12"/>
      <c r="G818" s="12"/>
      <c r="H818" s="19" t="s">
        <v>4</v>
      </c>
      <c r="I818" s="10"/>
      <c r="J818" s="19" t="s">
        <v>5</v>
      </c>
      <c r="K818" s="10"/>
      <c r="L818" s="10"/>
      <c r="M818" s="10"/>
      <c r="N818" s="10"/>
      <c r="O818" s="10"/>
      <c r="P818" s="10"/>
      <c r="Q818" s="10"/>
      <c r="R818" s="9" t="s">
        <v>6</v>
      </c>
      <c r="S818" s="10"/>
      <c r="T818" s="9" t="s">
        <v>7</v>
      </c>
      <c r="U818" s="10"/>
      <c r="V818" s="10"/>
      <c r="W818" s="10"/>
      <c r="X818" s="9" t="s">
        <v>8</v>
      </c>
      <c r="Y818" s="10"/>
      <c r="Z818" s="10"/>
      <c r="AA818" s="10"/>
      <c r="AB818" s="10"/>
      <c r="AC818" s="10"/>
    </row>
    <row r="819" spans="1:29" ht="9" customHeight="1">
      <c r="A819" s="11"/>
      <c r="B819" s="12"/>
      <c r="C819" s="12"/>
      <c r="D819" s="12"/>
      <c r="E819" s="12"/>
      <c r="F819" s="12"/>
      <c r="G819" s="12"/>
      <c r="H819" s="18" t="s">
        <v>16</v>
      </c>
      <c r="I819" s="12"/>
      <c r="J819" s="18" t="s">
        <v>17</v>
      </c>
      <c r="K819" s="12"/>
      <c r="L819" s="12"/>
      <c r="M819" s="12"/>
      <c r="N819" s="12"/>
      <c r="O819" s="12"/>
      <c r="P819" s="12"/>
      <c r="Q819" s="12"/>
      <c r="R819" s="20" t="s">
        <v>16</v>
      </c>
      <c r="S819" s="12"/>
      <c r="T819" s="14">
        <v>1.5</v>
      </c>
      <c r="U819" s="12"/>
      <c r="V819" s="12"/>
      <c r="W819" s="12"/>
      <c r="X819" s="14">
        <v>56.25</v>
      </c>
      <c r="Y819" s="12"/>
      <c r="Z819" s="12"/>
      <c r="AA819" s="12"/>
      <c r="AB819" s="12"/>
      <c r="AC819" s="12"/>
    </row>
    <row r="820" spans="1:29" ht="9" customHeight="1">
      <c r="A820" s="11"/>
      <c r="B820" s="12"/>
      <c r="C820" s="12"/>
      <c r="D820" s="12"/>
      <c r="E820" s="12"/>
      <c r="F820" s="12"/>
      <c r="G820" s="12"/>
      <c r="H820" s="18" t="s">
        <v>20</v>
      </c>
      <c r="I820" s="12"/>
      <c r="J820" s="18" t="s">
        <v>21</v>
      </c>
      <c r="K820" s="12"/>
      <c r="L820" s="12"/>
      <c r="M820" s="12"/>
      <c r="N820" s="12"/>
      <c r="O820" s="12"/>
      <c r="P820" s="12"/>
      <c r="Q820" s="12"/>
      <c r="R820" s="20" t="s">
        <v>22</v>
      </c>
      <c r="S820" s="12"/>
      <c r="T820" s="14">
        <v>640.5</v>
      </c>
      <c r="U820" s="12"/>
      <c r="V820" s="12"/>
      <c r="W820" s="12"/>
      <c r="X820" s="14">
        <v>16012.5</v>
      </c>
      <c r="Y820" s="12"/>
      <c r="Z820" s="12"/>
      <c r="AA820" s="12"/>
      <c r="AB820" s="12"/>
      <c r="AC820" s="12"/>
    </row>
    <row r="821" spans="1:29" ht="9" customHeight="1">
      <c r="A821" s="13"/>
      <c r="B821" s="12"/>
      <c r="C821" s="12"/>
      <c r="D821" s="12"/>
      <c r="E821" s="12"/>
      <c r="F821" s="12"/>
      <c r="G821" s="12"/>
      <c r="H821" s="21" t="s">
        <v>25</v>
      </c>
      <c r="I821" s="22"/>
      <c r="J821" s="21"/>
      <c r="K821" s="22"/>
      <c r="L821" s="22"/>
      <c r="M821" s="22"/>
      <c r="N821" s="22"/>
      <c r="O821" s="22"/>
      <c r="P821" s="22"/>
      <c r="Q821" s="22"/>
      <c r="R821" s="21"/>
      <c r="S821" s="22"/>
      <c r="T821" s="23">
        <f>SUM(T819:W820)</f>
        <v>642</v>
      </c>
      <c r="U821" s="22"/>
      <c r="V821" s="22"/>
      <c r="W821" s="22"/>
      <c r="X821" s="23">
        <f>SUM(X819:AC820)</f>
        <v>16068.75</v>
      </c>
      <c r="Y821" s="22"/>
      <c r="Z821" s="22"/>
      <c r="AA821" s="22"/>
      <c r="AB821" s="22"/>
      <c r="AC821" s="22"/>
    </row>
    <row r="822" ht="9" customHeight="1"/>
    <row r="823" ht="9" customHeight="1"/>
    <row r="824" spans="1:29" ht="12.75">
      <c r="A824" s="11"/>
      <c r="B824" s="12"/>
      <c r="C824" s="11"/>
      <c r="D824" s="12"/>
      <c r="E824" s="12"/>
      <c r="F824" s="12"/>
      <c r="G824" s="12"/>
      <c r="H824" s="12"/>
      <c r="I824" s="11"/>
      <c r="J824" s="12"/>
      <c r="K824" s="12"/>
      <c r="L824" s="12"/>
      <c r="M824" s="13"/>
      <c r="N824" s="12"/>
      <c r="O824" s="12"/>
      <c r="P824" s="12"/>
      <c r="Q824" s="12"/>
      <c r="R824" s="12"/>
      <c r="S824" s="11"/>
      <c r="T824" s="12"/>
      <c r="U824" s="12"/>
      <c r="V824" s="12"/>
      <c r="W824" s="11"/>
      <c r="X824" s="12"/>
      <c r="Y824" s="12"/>
      <c r="Z824" s="12"/>
      <c r="AA824" s="1"/>
      <c r="AB824" s="1"/>
      <c r="AC824" s="1"/>
    </row>
    <row r="825" spans="1:29" ht="12.75">
      <c r="A825" s="15"/>
      <c r="B825" s="12"/>
      <c r="C825" s="16" t="s">
        <v>178</v>
      </c>
      <c r="D825" s="12"/>
      <c r="E825" s="12"/>
      <c r="F825" s="12"/>
      <c r="G825" s="12"/>
      <c r="H825" s="12"/>
      <c r="I825" s="12"/>
      <c r="J825" s="12"/>
      <c r="K825" s="12"/>
      <c r="L825" s="12"/>
      <c r="M825" s="17" t="s">
        <v>179</v>
      </c>
      <c r="N825" s="12"/>
      <c r="O825" s="12"/>
      <c r="P825" s="12"/>
      <c r="Q825" s="12"/>
      <c r="R825" s="12"/>
      <c r="S825" s="17"/>
      <c r="T825" s="12"/>
      <c r="U825" s="12"/>
      <c r="V825" s="12"/>
      <c r="W825" s="15"/>
      <c r="X825" s="12"/>
      <c r="Y825" s="12"/>
      <c r="Z825" s="12"/>
      <c r="AA825" s="2"/>
      <c r="AB825" s="2"/>
      <c r="AC825" s="2"/>
    </row>
    <row r="826" spans="1:29" ht="9" customHeight="1">
      <c r="A826" s="18"/>
      <c r="B826" s="12"/>
      <c r="C826" s="12"/>
      <c r="D826" s="12"/>
      <c r="E826" s="12"/>
      <c r="F826" s="12"/>
      <c r="G826" s="12"/>
      <c r="H826" s="19" t="s">
        <v>4</v>
      </c>
      <c r="I826" s="10"/>
      <c r="J826" s="19" t="s">
        <v>5</v>
      </c>
      <c r="K826" s="10"/>
      <c r="L826" s="10"/>
      <c r="M826" s="10"/>
      <c r="N826" s="10"/>
      <c r="O826" s="10"/>
      <c r="P826" s="10"/>
      <c r="Q826" s="10"/>
      <c r="R826" s="9" t="s">
        <v>6</v>
      </c>
      <c r="S826" s="10"/>
      <c r="T826" s="9" t="s">
        <v>7</v>
      </c>
      <c r="U826" s="10"/>
      <c r="V826" s="10"/>
      <c r="W826" s="10"/>
      <c r="X826" s="9" t="s">
        <v>8</v>
      </c>
      <c r="Y826" s="10"/>
      <c r="Z826" s="10"/>
      <c r="AA826" s="10"/>
      <c r="AB826" s="10"/>
      <c r="AC826" s="10"/>
    </row>
    <row r="827" spans="1:29" ht="9" customHeight="1">
      <c r="A827" s="11"/>
      <c r="B827" s="12"/>
      <c r="C827" s="12"/>
      <c r="D827" s="12"/>
      <c r="E827" s="12"/>
      <c r="F827" s="12"/>
      <c r="G827" s="12"/>
      <c r="H827" s="18" t="s">
        <v>9</v>
      </c>
      <c r="I827" s="12"/>
      <c r="J827" s="18" t="s">
        <v>9</v>
      </c>
      <c r="K827" s="12"/>
      <c r="L827" s="12"/>
      <c r="M827" s="12"/>
      <c r="N827" s="12"/>
      <c r="O827" s="12"/>
      <c r="P827" s="12"/>
      <c r="Q827" s="12"/>
      <c r="T827" s="14">
        <v>0</v>
      </c>
      <c r="U827" s="12"/>
      <c r="V827" s="12"/>
      <c r="W827" s="12"/>
      <c r="X827" s="14">
        <v>936.84</v>
      </c>
      <c r="Y827" s="12"/>
      <c r="Z827" s="12"/>
      <c r="AA827" s="12"/>
      <c r="AB827" s="12"/>
      <c r="AC827" s="12"/>
    </row>
    <row r="828" spans="1:29" ht="9" customHeight="1">
      <c r="A828" s="11"/>
      <c r="B828" s="12"/>
      <c r="C828" s="12"/>
      <c r="D828" s="12"/>
      <c r="E828" s="12"/>
      <c r="F828" s="12"/>
      <c r="G828" s="12"/>
      <c r="H828" s="18" t="s">
        <v>10</v>
      </c>
      <c r="I828" s="12"/>
      <c r="J828" s="18" t="s">
        <v>11</v>
      </c>
      <c r="K828" s="12"/>
      <c r="L828" s="12"/>
      <c r="M828" s="12"/>
      <c r="N828" s="12"/>
      <c r="O828" s="12"/>
      <c r="P828" s="12"/>
      <c r="Q828" s="12"/>
      <c r="T828" s="14">
        <v>16</v>
      </c>
      <c r="U828" s="12"/>
      <c r="V828" s="12"/>
      <c r="W828" s="12"/>
      <c r="X828" s="14">
        <v>521.9</v>
      </c>
      <c r="Y828" s="12"/>
      <c r="Z828" s="12"/>
      <c r="AA828" s="12"/>
      <c r="AB828" s="12"/>
      <c r="AC828" s="12"/>
    </row>
    <row r="829" spans="1:29" ht="9" customHeight="1">
      <c r="A829" s="11"/>
      <c r="B829" s="12"/>
      <c r="C829" s="12"/>
      <c r="D829" s="12"/>
      <c r="E829" s="12"/>
      <c r="F829" s="12"/>
      <c r="G829" s="12"/>
      <c r="H829" s="18" t="s">
        <v>14</v>
      </c>
      <c r="I829" s="12"/>
      <c r="J829" s="18" t="s">
        <v>15</v>
      </c>
      <c r="K829" s="12"/>
      <c r="L829" s="12"/>
      <c r="M829" s="12"/>
      <c r="N829" s="12"/>
      <c r="O829" s="12"/>
      <c r="P829" s="12"/>
      <c r="Q829" s="12"/>
      <c r="T829" s="14">
        <v>64</v>
      </c>
      <c r="U829" s="12"/>
      <c r="V829" s="12"/>
      <c r="W829" s="12"/>
      <c r="X829" s="14">
        <v>2094.04</v>
      </c>
      <c r="Y829" s="12"/>
      <c r="Z829" s="12"/>
      <c r="AA829" s="12"/>
      <c r="AB829" s="12"/>
      <c r="AC829" s="12"/>
    </row>
    <row r="830" spans="1:29" ht="9" customHeight="1">
      <c r="A830" s="11"/>
      <c r="B830" s="12"/>
      <c r="C830" s="12"/>
      <c r="D830" s="12"/>
      <c r="E830" s="12"/>
      <c r="F830" s="12"/>
      <c r="G830" s="12"/>
      <c r="H830" s="18" t="s">
        <v>16</v>
      </c>
      <c r="I830" s="12"/>
      <c r="J830" s="18" t="s">
        <v>17</v>
      </c>
      <c r="K830" s="12"/>
      <c r="L830" s="12"/>
      <c r="M830" s="12"/>
      <c r="N830" s="12"/>
      <c r="O830" s="12"/>
      <c r="P830" s="12"/>
      <c r="Q830" s="12"/>
      <c r="R830" s="20" t="s">
        <v>16</v>
      </c>
      <c r="S830" s="12"/>
      <c r="T830" s="14">
        <v>33</v>
      </c>
      <c r="U830" s="12"/>
      <c r="V830" s="12"/>
      <c r="W830" s="12"/>
      <c r="X830" s="14">
        <v>1632.13</v>
      </c>
      <c r="Y830" s="12"/>
      <c r="Z830" s="12"/>
      <c r="AA830" s="12"/>
      <c r="AB830" s="12"/>
      <c r="AC830" s="12"/>
    </row>
    <row r="831" spans="1:29" ht="9" customHeight="1">
      <c r="A831" s="11"/>
      <c r="B831" s="12"/>
      <c r="C831" s="12"/>
      <c r="D831" s="12"/>
      <c r="E831" s="12"/>
      <c r="F831" s="12"/>
      <c r="G831" s="12"/>
      <c r="H831" s="18" t="s">
        <v>18</v>
      </c>
      <c r="I831" s="12"/>
      <c r="J831" s="18" t="s">
        <v>19</v>
      </c>
      <c r="K831" s="12"/>
      <c r="L831" s="12"/>
      <c r="M831" s="12"/>
      <c r="N831" s="12"/>
      <c r="O831" s="12"/>
      <c r="P831" s="12"/>
      <c r="Q831" s="12"/>
      <c r="T831" s="14">
        <v>24</v>
      </c>
      <c r="U831" s="12"/>
      <c r="V831" s="12"/>
      <c r="W831" s="12"/>
      <c r="X831" s="14">
        <v>789.28</v>
      </c>
      <c r="Y831" s="12"/>
      <c r="Z831" s="12"/>
      <c r="AA831" s="12"/>
      <c r="AB831" s="12"/>
      <c r="AC831" s="12"/>
    </row>
    <row r="832" spans="1:29" ht="9" customHeight="1">
      <c r="A832" s="11"/>
      <c r="B832" s="12"/>
      <c r="C832" s="12"/>
      <c r="D832" s="12"/>
      <c r="E832" s="12"/>
      <c r="F832" s="12"/>
      <c r="G832" s="12"/>
      <c r="H832" s="18" t="s">
        <v>20</v>
      </c>
      <c r="I832" s="12"/>
      <c r="J832" s="18" t="s">
        <v>21</v>
      </c>
      <c r="K832" s="12"/>
      <c r="L832" s="12"/>
      <c r="M832" s="12"/>
      <c r="N832" s="12"/>
      <c r="O832" s="12"/>
      <c r="P832" s="12"/>
      <c r="Q832" s="12"/>
      <c r="R832" s="20" t="s">
        <v>22</v>
      </c>
      <c r="S832" s="12"/>
      <c r="T832" s="14">
        <v>1761.5</v>
      </c>
      <c r="U832" s="12"/>
      <c r="V832" s="12"/>
      <c r="W832" s="12"/>
      <c r="X832" s="14">
        <v>57745.86</v>
      </c>
      <c r="Y832" s="12"/>
      <c r="Z832" s="12"/>
      <c r="AA832" s="12"/>
      <c r="AB832" s="12"/>
      <c r="AC832" s="12"/>
    </row>
    <row r="833" spans="1:29" ht="9" customHeight="1">
      <c r="A833" s="11"/>
      <c r="B833" s="12"/>
      <c r="C833" s="12"/>
      <c r="D833" s="12"/>
      <c r="E833" s="12"/>
      <c r="F833" s="12"/>
      <c r="G833" s="12"/>
      <c r="H833" s="18" t="s">
        <v>28</v>
      </c>
      <c r="I833" s="12"/>
      <c r="J833" s="18" t="s">
        <v>28</v>
      </c>
      <c r="K833" s="12"/>
      <c r="L833" s="12"/>
      <c r="M833" s="12"/>
      <c r="N833" s="12"/>
      <c r="O833" s="12"/>
      <c r="P833" s="12"/>
      <c r="Q833" s="12"/>
      <c r="T833" s="14">
        <v>28</v>
      </c>
      <c r="U833" s="12"/>
      <c r="V833" s="12"/>
      <c r="W833" s="12"/>
      <c r="X833" s="14">
        <v>905.27</v>
      </c>
      <c r="Y833" s="12"/>
      <c r="Z833" s="12"/>
      <c r="AA833" s="12"/>
      <c r="AB833" s="12"/>
      <c r="AC833" s="12"/>
    </row>
    <row r="834" spans="1:29" ht="9" customHeight="1">
      <c r="A834" s="11"/>
      <c r="B834" s="12"/>
      <c r="C834" s="12"/>
      <c r="D834" s="12"/>
      <c r="E834" s="12"/>
      <c r="F834" s="12"/>
      <c r="G834" s="12"/>
      <c r="H834" s="18" t="s">
        <v>23</v>
      </c>
      <c r="I834" s="12"/>
      <c r="J834" s="18" t="s">
        <v>24</v>
      </c>
      <c r="K834" s="12"/>
      <c r="L834" s="12"/>
      <c r="M834" s="12"/>
      <c r="N834" s="12"/>
      <c r="O834" s="12"/>
      <c r="P834" s="12"/>
      <c r="Q834" s="12"/>
      <c r="T834" s="14">
        <v>160</v>
      </c>
      <c r="U834" s="12"/>
      <c r="V834" s="12"/>
      <c r="W834" s="12"/>
      <c r="X834" s="14">
        <v>5206.1</v>
      </c>
      <c r="Y834" s="12"/>
      <c r="Z834" s="12"/>
      <c r="AA834" s="12"/>
      <c r="AB834" s="12"/>
      <c r="AC834" s="12"/>
    </row>
    <row r="835" spans="1:29" ht="9" customHeight="1">
      <c r="A835" s="13"/>
      <c r="B835" s="12"/>
      <c r="C835" s="12"/>
      <c r="D835" s="12"/>
      <c r="E835" s="12"/>
      <c r="F835" s="12"/>
      <c r="G835" s="12"/>
      <c r="H835" s="21" t="s">
        <v>25</v>
      </c>
      <c r="I835" s="22"/>
      <c r="J835" s="21"/>
      <c r="K835" s="22"/>
      <c r="L835" s="22"/>
      <c r="M835" s="22"/>
      <c r="N835" s="22"/>
      <c r="O835" s="22"/>
      <c r="P835" s="22"/>
      <c r="Q835" s="22"/>
      <c r="R835" s="21"/>
      <c r="S835" s="22"/>
      <c r="T835" s="23">
        <f>SUM(T827:W834)</f>
        <v>2086.5</v>
      </c>
      <c r="U835" s="22"/>
      <c r="V835" s="22"/>
      <c r="W835" s="22"/>
      <c r="X835" s="23">
        <f>SUM(X827:AC834)</f>
        <v>69831.42</v>
      </c>
      <c r="Y835" s="22"/>
      <c r="Z835" s="22"/>
      <c r="AA835" s="22"/>
      <c r="AB835" s="22"/>
      <c r="AC835" s="22"/>
    </row>
    <row r="836" ht="9" customHeight="1"/>
    <row r="837" spans="1:29" ht="12.75">
      <c r="A837" s="11"/>
      <c r="B837" s="12"/>
      <c r="C837" s="11"/>
      <c r="D837" s="12"/>
      <c r="E837" s="12"/>
      <c r="F837" s="12"/>
      <c r="G837" s="12"/>
      <c r="H837" s="12"/>
      <c r="I837" s="11"/>
      <c r="J837" s="12"/>
      <c r="K837" s="12"/>
      <c r="L837" s="12"/>
      <c r="M837" s="13"/>
      <c r="N837" s="12"/>
      <c r="O837" s="12"/>
      <c r="P837" s="12"/>
      <c r="Q837" s="12"/>
      <c r="R837" s="12"/>
      <c r="S837" s="11"/>
      <c r="T837" s="12"/>
      <c r="U837" s="12"/>
      <c r="V837" s="12"/>
      <c r="W837" s="11"/>
      <c r="X837" s="12"/>
      <c r="Y837" s="12"/>
      <c r="Z837" s="12"/>
      <c r="AA837" s="1"/>
      <c r="AB837" s="1"/>
      <c r="AC837" s="1"/>
    </row>
    <row r="838" spans="1:29" ht="12.75">
      <c r="A838" s="15"/>
      <c r="B838" s="12"/>
      <c r="C838" s="16" t="s">
        <v>180</v>
      </c>
      <c r="D838" s="12"/>
      <c r="E838" s="12"/>
      <c r="F838" s="12"/>
      <c r="G838" s="12"/>
      <c r="H838" s="12"/>
      <c r="I838" s="12"/>
      <c r="J838" s="12"/>
      <c r="K838" s="12"/>
      <c r="L838" s="12"/>
      <c r="M838" s="17" t="s">
        <v>181</v>
      </c>
      <c r="N838" s="12"/>
      <c r="O838" s="12"/>
      <c r="P838" s="12"/>
      <c r="Q838" s="12"/>
      <c r="R838" s="12"/>
      <c r="S838" s="17"/>
      <c r="T838" s="12"/>
      <c r="U838" s="12"/>
      <c r="V838" s="12"/>
      <c r="W838" s="15"/>
      <c r="X838" s="12"/>
      <c r="Y838" s="12"/>
      <c r="Z838" s="12"/>
      <c r="AA838" s="2"/>
      <c r="AB838" s="2"/>
      <c r="AC838" s="2"/>
    </row>
    <row r="839" spans="1:29" ht="9" customHeight="1">
      <c r="A839" s="18"/>
      <c r="B839" s="12"/>
      <c r="C839" s="12"/>
      <c r="D839" s="12"/>
      <c r="E839" s="12"/>
      <c r="F839" s="12"/>
      <c r="G839" s="12"/>
      <c r="H839" s="19" t="s">
        <v>4</v>
      </c>
      <c r="I839" s="10"/>
      <c r="J839" s="19" t="s">
        <v>5</v>
      </c>
      <c r="K839" s="10"/>
      <c r="L839" s="10"/>
      <c r="M839" s="10"/>
      <c r="N839" s="10"/>
      <c r="O839" s="10"/>
      <c r="P839" s="10"/>
      <c r="Q839" s="10"/>
      <c r="R839" s="9" t="s">
        <v>6</v>
      </c>
      <c r="S839" s="10"/>
      <c r="T839" s="9" t="s">
        <v>7</v>
      </c>
      <c r="U839" s="10"/>
      <c r="V839" s="10"/>
      <c r="W839" s="10"/>
      <c r="X839" s="9" t="s">
        <v>8</v>
      </c>
      <c r="Y839" s="10"/>
      <c r="Z839" s="10"/>
      <c r="AA839" s="10"/>
      <c r="AB839" s="10"/>
      <c r="AC839" s="10"/>
    </row>
    <row r="840" spans="1:29" ht="9" customHeight="1">
      <c r="A840" s="11"/>
      <c r="B840" s="12"/>
      <c r="C840" s="12"/>
      <c r="D840" s="12"/>
      <c r="E840" s="12"/>
      <c r="F840" s="12"/>
      <c r="G840" s="12"/>
      <c r="H840" s="18" t="s">
        <v>16</v>
      </c>
      <c r="I840" s="12"/>
      <c r="J840" s="18" t="s">
        <v>17</v>
      </c>
      <c r="K840" s="12"/>
      <c r="L840" s="12"/>
      <c r="M840" s="12"/>
      <c r="N840" s="12"/>
      <c r="O840" s="12"/>
      <c r="P840" s="12"/>
      <c r="Q840" s="12"/>
      <c r="R840" s="20" t="s">
        <v>16</v>
      </c>
      <c r="S840" s="12"/>
      <c r="T840" s="14">
        <v>2.5</v>
      </c>
      <c r="U840" s="12"/>
      <c r="V840" s="12"/>
      <c r="W840" s="12"/>
      <c r="X840" s="14">
        <v>38.44</v>
      </c>
      <c r="Y840" s="12"/>
      <c r="Z840" s="12"/>
      <c r="AA840" s="12"/>
      <c r="AB840" s="12"/>
      <c r="AC840" s="12"/>
    </row>
    <row r="841" spans="1:29" ht="9" customHeight="1">
      <c r="A841" s="11"/>
      <c r="B841" s="12"/>
      <c r="C841" s="12"/>
      <c r="D841" s="12"/>
      <c r="E841" s="12"/>
      <c r="F841" s="12"/>
      <c r="G841" s="12"/>
      <c r="H841" s="18" t="s">
        <v>20</v>
      </c>
      <c r="I841" s="12"/>
      <c r="J841" s="18" t="s">
        <v>21</v>
      </c>
      <c r="K841" s="12"/>
      <c r="L841" s="12"/>
      <c r="M841" s="12"/>
      <c r="N841" s="12"/>
      <c r="O841" s="12"/>
      <c r="P841" s="12"/>
      <c r="Q841" s="12"/>
      <c r="R841" s="20" t="s">
        <v>22</v>
      </c>
      <c r="S841" s="12"/>
      <c r="T841" s="14">
        <v>651.5</v>
      </c>
      <c r="U841" s="12"/>
      <c r="V841" s="12"/>
      <c r="W841" s="12"/>
      <c r="X841" s="14">
        <v>6651.88</v>
      </c>
      <c r="Y841" s="12"/>
      <c r="Z841" s="12"/>
      <c r="AA841" s="12"/>
      <c r="AB841" s="12"/>
      <c r="AC841" s="12"/>
    </row>
    <row r="842" spans="1:29" ht="9" customHeight="1">
      <c r="A842" s="13"/>
      <c r="B842" s="12"/>
      <c r="C842" s="12"/>
      <c r="D842" s="12"/>
      <c r="E842" s="12"/>
      <c r="F842" s="12"/>
      <c r="G842" s="12"/>
      <c r="H842" s="21" t="s">
        <v>25</v>
      </c>
      <c r="I842" s="22"/>
      <c r="J842" s="21"/>
      <c r="K842" s="22"/>
      <c r="L842" s="22"/>
      <c r="M842" s="22"/>
      <c r="N842" s="22"/>
      <c r="O842" s="22"/>
      <c r="P842" s="22"/>
      <c r="Q842" s="22"/>
      <c r="R842" s="21"/>
      <c r="S842" s="22"/>
      <c r="T842" s="23">
        <f>SUM(T840:W841)</f>
        <v>654</v>
      </c>
      <c r="U842" s="22"/>
      <c r="V842" s="22"/>
      <c r="W842" s="22"/>
      <c r="X842" s="23">
        <f>SUM(X840:AC841)</f>
        <v>6690.32</v>
      </c>
      <c r="Y842" s="22"/>
      <c r="Z842" s="22"/>
      <c r="AA842" s="22"/>
      <c r="AB842" s="22"/>
      <c r="AC842" s="22"/>
    </row>
    <row r="843" ht="9" customHeight="1"/>
    <row r="844" ht="9" customHeight="1"/>
    <row r="845" spans="1:29" ht="12.75">
      <c r="A845" s="11"/>
      <c r="B845" s="12"/>
      <c r="C845" s="11"/>
      <c r="D845" s="12"/>
      <c r="E845" s="12"/>
      <c r="F845" s="12"/>
      <c r="G845" s="12"/>
      <c r="H845" s="12"/>
      <c r="I845" s="11"/>
      <c r="J845" s="12"/>
      <c r="K845" s="12"/>
      <c r="L845" s="12"/>
      <c r="M845" s="13"/>
      <c r="N845" s="12"/>
      <c r="O845" s="12"/>
      <c r="P845" s="12"/>
      <c r="Q845" s="12"/>
      <c r="R845" s="12"/>
      <c r="S845" s="11"/>
      <c r="T845" s="12"/>
      <c r="U845" s="12"/>
      <c r="V845" s="12"/>
      <c r="W845" s="11"/>
      <c r="X845" s="12"/>
      <c r="Y845" s="12"/>
      <c r="Z845" s="12"/>
      <c r="AA845" s="1"/>
      <c r="AB845" s="1"/>
      <c r="AC845" s="1"/>
    </row>
    <row r="846" spans="1:29" ht="12.75">
      <c r="A846" s="15"/>
      <c r="B846" s="12"/>
      <c r="C846" s="16" t="s">
        <v>182</v>
      </c>
      <c r="D846" s="12"/>
      <c r="E846" s="12"/>
      <c r="F846" s="12"/>
      <c r="G846" s="12"/>
      <c r="H846" s="12"/>
      <c r="I846" s="12"/>
      <c r="J846" s="12"/>
      <c r="K846" s="12"/>
      <c r="L846" s="12"/>
      <c r="M846" s="17" t="s">
        <v>183</v>
      </c>
      <c r="N846" s="12"/>
      <c r="O846" s="12"/>
      <c r="P846" s="12"/>
      <c r="Q846" s="12"/>
      <c r="R846" s="12"/>
      <c r="S846" s="17"/>
      <c r="T846" s="12"/>
      <c r="U846" s="12"/>
      <c r="V846" s="12"/>
      <c r="W846" s="15"/>
      <c r="X846" s="12"/>
      <c r="Y846" s="12"/>
      <c r="Z846" s="12"/>
      <c r="AA846" s="2"/>
      <c r="AB846" s="2"/>
      <c r="AC846" s="2"/>
    </row>
    <row r="847" spans="1:29" ht="9" customHeight="1">
      <c r="A847" s="18"/>
      <c r="B847" s="12"/>
      <c r="C847" s="12"/>
      <c r="D847" s="12"/>
      <c r="E847" s="12"/>
      <c r="F847" s="12"/>
      <c r="G847" s="12"/>
      <c r="H847" s="19" t="s">
        <v>4</v>
      </c>
      <c r="I847" s="10"/>
      <c r="J847" s="19" t="s">
        <v>5</v>
      </c>
      <c r="K847" s="10"/>
      <c r="L847" s="10"/>
      <c r="M847" s="10"/>
      <c r="N847" s="10"/>
      <c r="O847" s="10"/>
      <c r="P847" s="10"/>
      <c r="Q847" s="10"/>
      <c r="R847" s="9" t="s">
        <v>6</v>
      </c>
      <c r="S847" s="10"/>
      <c r="T847" s="9" t="s">
        <v>7</v>
      </c>
      <c r="U847" s="10"/>
      <c r="V847" s="10"/>
      <c r="W847" s="10"/>
      <c r="X847" s="9" t="s">
        <v>8</v>
      </c>
      <c r="Y847" s="10"/>
      <c r="Z847" s="10"/>
      <c r="AA847" s="10"/>
      <c r="AB847" s="10"/>
      <c r="AC847" s="10"/>
    </row>
    <row r="848" spans="1:29" ht="9" customHeight="1">
      <c r="A848" s="11"/>
      <c r="B848" s="12"/>
      <c r="C848" s="12"/>
      <c r="D848" s="12"/>
      <c r="E848" s="12"/>
      <c r="F848" s="12"/>
      <c r="G848" s="12"/>
      <c r="H848" s="18" t="s">
        <v>14</v>
      </c>
      <c r="I848" s="12"/>
      <c r="J848" s="18" t="s">
        <v>15</v>
      </c>
      <c r="K848" s="12"/>
      <c r="L848" s="12"/>
      <c r="M848" s="12"/>
      <c r="N848" s="12"/>
      <c r="O848" s="12"/>
      <c r="P848" s="12"/>
      <c r="Q848" s="12"/>
      <c r="T848" s="14">
        <v>16</v>
      </c>
      <c r="U848" s="12"/>
      <c r="V848" s="12"/>
      <c r="W848" s="12"/>
      <c r="X848" s="14">
        <v>515.46</v>
      </c>
      <c r="Y848" s="12"/>
      <c r="Z848" s="12"/>
      <c r="AA848" s="12"/>
      <c r="AB848" s="12"/>
      <c r="AC848" s="12"/>
    </row>
    <row r="849" spans="1:29" ht="9" customHeight="1">
      <c r="A849" s="11"/>
      <c r="B849" s="12"/>
      <c r="C849" s="12"/>
      <c r="D849" s="12"/>
      <c r="E849" s="12"/>
      <c r="F849" s="12"/>
      <c r="G849" s="12"/>
      <c r="H849" s="18" t="s">
        <v>16</v>
      </c>
      <c r="I849" s="12"/>
      <c r="J849" s="18" t="s">
        <v>17</v>
      </c>
      <c r="K849" s="12"/>
      <c r="L849" s="12"/>
      <c r="M849" s="12"/>
      <c r="N849" s="12"/>
      <c r="O849" s="12"/>
      <c r="P849" s="12"/>
      <c r="Q849" s="12"/>
      <c r="R849" s="20" t="s">
        <v>16</v>
      </c>
      <c r="S849" s="12"/>
      <c r="T849" s="14">
        <v>2</v>
      </c>
      <c r="U849" s="12"/>
      <c r="V849" s="12"/>
      <c r="W849" s="12"/>
      <c r="X849" s="14">
        <v>96.65</v>
      </c>
      <c r="Y849" s="12"/>
      <c r="Z849" s="12"/>
      <c r="AA849" s="12"/>
      <c r="AB849" s="12"/>
      <c r="AC849" s="12"/>
    </row>
    <row r="850" spans="1:29" ht="9" customHeight="1">
      <c r="A850" s="11"/>
      <c r="B850" s="12"/>
      <c r="C850" s="12"/>
      <c r="D850" s="12"/>
      <c r="E850" s="12"/>
      <c r="F850" s="12"/>
      <c r="G850" s="12"/>
      <c r="H850" s="18" t="s">
        <v>18</v>
      </c>
      <c r="I850" s="12"/>
      <c r="J850" s="18" t="s">
        <v>19</v>
      </c>
      <c r="K850" s="12"/>
      <c r="L850" s="12"/>
      <c r="M850" s="12"/>
      <c r="N850" s="12"/>
      <c r="O850" s="12"/>
      <c r="P850" s="12"/>
      <c r="Q850" s="12"/>
      <c r="T850" s="14">
        <v>8</v>
      </c>
      <c r="U850" s="12"/>
      <c r="V850" s="12"/>
      <c r="W850" s="12"/>
      <c r="X850" s="14">
        <v>257.73</v>
      </c>
      <c r="Y850" s="12"/>
      <c r="Z850" s="12"/>
      <c r="AA850" s="12"/>
      <c r="AB850" s="12"/>
      <c r="AC850" s="12"/>
    </row>
    <row r="851" spans="1:29" ht="9" customHeight="1">
      <c r="A851" s="11"/>
      <c r="B851" s="12"/>
      <c r="C851" s="12"/>
      <c r="D851" s="12"/>
      <c r="E851" s="12"/>
      <c r="F851" s="12"/>
      <c r="G851" s="12"/>
      <c r="H851" s="18" t="s">
        <v>20</v>
      </c>
      <c r="I851" s="12"/>
      <c r="J851" s="18" t="s">
        <v>21</v>
      </c>
      <c r="K851" s="12"/>
      <c r="L851" s="12"/>
      <c r="M851" s="12"/>
      <c r="N851" s="12"/>
      <c r="O851" s="12"/>
      <c r="P851" s="12"/>
      <c r="Q851" s="12"/>
      <c r="R851" s="20" t="s">
        <v>22</v>
      </c>
      <c r="S851" s="12"/>
      <c r="T851" s="14">
        <v>168.5</v>
      </c>
      <c r="U851" s="12"/>
      <c r="V851" s="12"/>
      <c r="W851" s="12"/>
      <c r="X851" s="14">
        <v>5428.4</v>
      </c>
      <c r="Y851" s="12"/>
      <c r="Z851" s="12"/>
      <c r="AA851" s="12"/>
      <c r="AB851" s="12"/>
      <c r="AC851" s="12"/>
    </row>
    <row r="852" spans="1:29" ht="9" customHeight="1">
      <c r="A852" s="11"/>
      <c r="B852" s="12"/>
      <c r="C852" s="12"/>
      <c r="D852" s="12"/>
      <c r="E852" s="12"/>
      <c r="F852" s="12"/>
      <c r="G852" s="12"/>
      <c r="H852" s="18" t="s">
        <v>28</v>
      </c>
      <c r="I852" s="12"/>
      <c r="J852" s="18" t="s">
        <v>28</v>
      </c>
      <c r="K852" s="12"/>
      <c r="L852" s="12"/>
      <c r="M852" s="12"/>
      <c r="N852" s="12"/>
      <c r="O852" s="12"/>
      <c r="P852" s="12"/>
      <c r="Q852" s="12"/>
      <c r="T852" s="14">
        <v>24</v>
      </c>
      <c r="U852" s="12"/>
      <c r="V852" s="12"/>
      <c r="W852" s="12"/>
      <c r="X852" s="14">
        <v>773.18</v>
      </c>
      <c r="Y852" s="12"/>
      <c r="Z852" s="12"/>
      <c r="AA852" s="12"/>
      <c r="AB852" s="12"/>
      <c r="AC852" s="12"/>
    </row>
    <row r="853" spans="1:29" ht="9" customHeight="1">
      <c r="A853" s="11"/>
      <c r="B853" s="12"/>
      <c r="C853" s="12"/>
      <c r="D853" s="12"/>
      <c r="E853" s="12"/>
      <c r="F853" s="12"/>
      <c r="G853" s="12"/>
      <c r="H853" s="18" t="s">
        <v>23</v>
      </c>
      <c r="I853" s="12"/>
      <c r="J853" s="18" t="s">
        <v>24</v>
      </c>
      <c r="K853" s="12"/>
      <c r="L853" s="12"/>
      <c r="M853" s="12"/>
      <c r="N853" s="12"/>
      <c r="O853" s="12"/>
      <c r="P853" s="12"/>
      <c r="Q853" s="12"/>
      <c r="T853" s="14">
        <v>217</v>
      </c>
      <c r="U853" s="12"/>
      <c r="V853" s="12"/>
      <c r="W853" s="12"/>
      <c r="X853" s="14">
        <v>7149.46</v>
      </c>
      <c r="Y853" s="12"/>
      <c r="Z853" s="12"/>
      <c r="AA853" s="12"/>
      <c r="AB853" s="12"/>
      <c r="AC853" s="12"/>
    </row>
    <row r="854" spans="1:29" ht="9" customHeight="1">
      <c r="A854" s="13"/>
      <c r="B854" s="12"/>
      <c r="C854" s="12"/>
      <c r="D854" s="12"/>
      <c r="E854" s="12"/>
      <c r="F854" s="12"/>
      <c r="G854" s="12"/>
      <c r="H854" s="21" t="s">
        <v>25</v>
      </c>
      <c r="I854" s="22"/>
      <c r="J854" s="21"/>
      <c r="K854" s="22"/>
      <c r="L854" s="22"/>
      <c r="M854" s="22"/>
      <c r="N854" s="22"/>
      <c r="O854" s="22"/>
      <c r="P854" s="22"/>
      <c r="Q854" s="22"/>
      <c r="R854" s="21"/>
      <c r="S854" s="22"/>
      <c r="T854" s="23">
        <f>SUM(T848:W853)</f>
        <v>435.5</v>
      </c>
      <c r="U854" s="22"/>
      <c r="V854" s="22"/>
      <c r="W854" s="22"/>
      <c r="X854" s="23">
        <f>SUM(X848:AC853)</f>
        <v>14220.880000000001</v>
      </c>
      <c r="Y854" s="22"/>
      <c r="Z854" s="22"/>
      <c r="AA854" s="22"/>
      <c r="AB854" s="22"/>
      <c r="AC854" s="22"/>
    </row>
    <row r="855" ht="9" customHeight="1"/>
    <row r="856" spans="1:29" ht="12.75">
      <c r="A856" s="11"/>
      <c r="B856" s="12"/>
      <c r="C856" s="11"/>
      <c r="D856" s="12"/>
      <c r="E856" s="12"/>
      <c r="F856" s="12"/>
      <c r="G856" s="12"/>
      <c r="H856" s="12"/>
      <c r="I856" s="11"/>
      <c r="J856" s="12"/>
      <c r="K856" s="12"/>
      <c r="L856" s="12"/>
      <c r="M856" s="13"/>
      <c r="N856" s="12"/>
      <c r="O856" s="12"/>
      <c r="P856" s="12"/>
      <c r="Q856" s="12"/>
      <c r="R856" s="12"/>
      <c r="S856" s="11"/>
      <c r="T856" s="12"/>
      <c r="U856" s="12"/>
      <c r="V856" s="12"/>
      <c r="W856" s="11"/>
      <c r="X856" s="12"/>
      <c r="Y856" s="12"/>
      <c r="Z856" s="12"/>
      <c r="AA856" s="1"/>
      <c r="AB856" s="1"/>
      <c r="AC856" s="1"/>
    </row>
    <row r="857" spans="1:29" ht="12.75">
      <c r="A857" s="15"/>
      <c r="B857" s="12"/>
      <c r="C857" s="16" t="s">
        <v>184</v>
      </c>
      <c r="D857" s="12"/>
      <c r="E857" s="12"/>
      <c r="F857" s="12"/>
      <c r="G857" s="12"/>
      <c r="H857" s="12"/>
      <c r="I857" s="12"/>
      <c r="J857" s="12"/>
      <c r="K857" s="12"/>
      <c r="L857" s="12"/>
      <c r="M857" s="17" t="s">
        <v>185</v>
      </c>
      <c r="N857" s="12"/>
      <c r="O857" s="12"/>
      <c r="P857" s="12"/>
      <c r="Q857" s="12"/>
      <c r="R857" s="12"/>
      <c r="S857" s="17"/>
      <c r="T857" s="12"/>
      <c r="U857" s="12"/>
      <c r="V857" s="12"/>
      <c r="W857" s="15"/>
      <c r="X857" s="12"/>
      <c r="Y857" s="12"/>
      <c r="Z857" s="12"/>
      <c r="AA857" s="2"/>
      <c r="AB857" s="2"/>
      <c r="AC857" s="2"/>
    </row>
    <row r="858" spans="1:29" ht="9" customHeight="1">
      <c r="A858" s="18"/>
      <c r="B858" s="12"/>
      <c r="C858" s="12"/>
      <c r="D858" s="12"/>
      <c r="E858" s="12"/>
      <c r="F858" s="12"/>
      <c r="G858" s="12"/>
      <c r="H858" s="19" t="s">
        <v>4</v>
      </c>
      <c r="I858" s="10"/>
      <c r="J858" s="19" t="s">
        <v>5</v>
      </c>
      <c r="K858" s="10"/>
      <c r="L858" s="10"/>
      <c r="M858" s="10"/>
      <c r="N858" s="10"/>
      <c r="O858" s="10"/>
      <c r="P858" s="10"/>
      <c r="Q858" s="10"/>
      <c r="R858" s="9" t="s">
        <v>6</v>
      </c>
      <c r="S858" s="10"/>
      <c r="T858" s="9" t="s">
        <v>7</v>
      </c>
      <c r="U858" s="10"/>
      <c r="V858" s="10"/>
      <c r="W858" s="10"/>
      <c r="X858" s="9" t="s">
        <v>8</v>
      </c>
      <c r="Y858" s="10"/>
      <c r="Z858" s="10"/>
      <c r="AA858" s="10"/>
      <c r="AB858" s="10"/>
      <c r="AC858" s="10"/>
    </row>
    <row r="859" spans="1:29" ht="9" customHeight="1">
      <c r="A859" s="11"/>
      <c r="B859" s="12"/>
      <c r="C859" s="12"/>
      <c r="D859" s="12"/>
      <c r="E859" s="12"/>
      <c r="F859" s="12"/>
      <c r="G859" s="12"/>
      <c r="H859" s="18" t="s">
        <v>9</v>
      </c>
      <c r="I859" s="12"/>
      <c r="J859" s="18" t="s">
        <v>9</v>
      </c>
      <c r="K859" s="12"/>
      <c r="L859" s="12"/>
      <c r="M859" s="12"/>
      <c r="N859" s="12"/>
      <c r="O859" s="12"/>
      <c r="P859" s="12"/>
      <c r="Q859" s="12"/>
      <c r="T859" s="14">
        <v>0</v>
      </c>
      <c r="U859" s="12"/>
      <c r="V859" s="12"/>
      <c r="W859" s="12"/>
      <c r="X859" s="14">
        <v>920.09</v>
      </c>
      <c r="Y859" s="12"/>
      <c r="Z859" s="12"/>
      <c r="AA859" s="12"/>
      <c r="AB859" s="12"/>
      <c r="AC859" s="12"/>
    </row>
    <row r="860" spans="1:29" ht="9" customHeight="1">
      <c r="A860" s="11"/>
      <c r="B860" s="12"/>
      <c r="C860" s="12"/>
      <c r="D860" s="12"/>
      <c r="E860" s="12"/>
      <c r="F860" s="12"/>
      <c r="G860" s="12"/>
      <c r="H860" s="18" t="s">
        <v>41</v>
      </c>
      <c r="I860" s="12"/>
      <c r="J860" s="18" t="s">
        <v>42</v>
      </c>
      <c r="K860" s="12"/>
      <c r="L860" s="12"/>
      <c r="M860" s="12"/>
      <c r="N860" s="12"/>
      <c r="O860" s="12"/>
      <c r="P860" s="12"/>
      <c r="Q860" s="12"/>
      <c r="T860" s="14">
        <v>7.5</v>
      </c>
      <c r="U860" s="12"/>
      <c r="V860" s="12"/>
      <c r="W860" s="12"/>
      <c r="X860" s="14">
        <v>244.43</v>
      </c>
      <c r="Y860" s="12"/>
      <c r="Z860" s="12"/>
      <c r="AA860" s="12"/>
      <c r="AB860" s="12"/>
      <c r="AC860" s="12"/>
    </row>
    <row r="861" spans="1:29" ht="9" customHeight="1">
      <c r="A861" s="11"/>
      <c r="B861" s="12"/>
      <c r="C861" s="12"/>
      <c r="D861" s="12"/>
      <c r="E861" s="12"/>
      <c r="F861" s="12"/>
      <c r="G861" s="12"/>
      <c r="H861" s="18" t="s">
        <v>10</v>
      </c>
      <c r="I861" s="12"/>
      <c r="J861" s="18" t="s">
        <v>11</v>
      </c>
      <c r="K861" s="12"/>
      <c r="L861" s="12"/>
      <c r="M861" s="12"/>
      <c r="N861" s="12"/>
      <c r="O861" s="12"/>
      <c r="P861" s="12"/>
      <c r="Q861" s="12"/>
      <c r="T861" s="14">
        <v>8</v>
      </c>
      <c r="U861" s="12"/>
      <c r="V861" s="12"/>
      <c r="W861" s="12"/>
      <c r="X861" s="14">
        <v>264.17</v>
      </c>
      <c r="Y861" s="12"/>
      <c r="Z861" s="12"/>
      <c r="AA861" s="12"/>
      <c r="AB861" s="12"/>
      <c r="AC861" s="12"/>
    </row>
    <row r="862" spans="1:29" ht="9" customHeight="1">
      <c r="A862" s="11"/>
      <c r="B862" s="12"/>
      <c r="C862" s="12"/>
      <c r="D862" s="12"/>
      <c r="E862" s="12"/>
      <c r="F862" s="12"/>
      <c r="G862" s="12"/>
      <c r="H862" s="18" t="s">
        <v>14</v>
      </c>
      <c r="I862" s="12"/>
      <c r="J862" s="18" t="s">
        <v>15</v>
      </c>
      <c r="K862" s="12"/>
      <c r="L862" s="12"/>
      <c r="M862" s="12"/>
      <c r="N862" s="12"/>
      <c r="O862" s="12"/>
      <c r="P862" s="12"/>
      <c r="Q862" s="12"/>
      <c r="T862" s="14">
        <v>64</v>
      </c>
      <c r="U862" s="12"/>
      <c r="V862" s="12"/>
      <c r="W862" s="12"/>
      <c r="X862" s="14">
        <v>2094.04</v>
      </c>
      <c r="Y862" s="12"/>
      <c r="Z862" s="12"/>
      <c r="AA862" s="12"/>
      <c r="AB862" s="12"/>
      <c r="AC862" s="12"/>
    </row>
    <row r="863" spans="1:29" ht="9" customHeight="1">
      <c r="A863" s="11"/>
      <c r="B863" s="12"/>
      <c r="C863" s="12"/>
      <c r="D863" s="12"/>
      <c r="E863" s="12"/>
      <c r="F863" s="12"/>
      <c r="G863" s="12"/>
      <c r="H863" s="18" t="s">
        <v>16</v>
      </c>
      <c r="I863" s="12"/>
      <c r="J863" s="18" t="s">
        <v>17</v>
      </c>
      <c r="K863" s="12"/>
      <c r="L863" s="12"/>
      <c r="M863" s="12"/>
      <c r="N863" s="12"/>
      <c r="O863" s="12"/>
      <c r="P863" s="12"/>
      <c r="Q863" s="12"/>
      <c r="R863" s="20" t="s">
        <v>16</v>
      </c>
      <c r="S863" s="12"/>
      <c r="T863" s="14">
        <v>14.5</v>
      </c>
      <c r="U863" s="12"/>
      <c r="V863" s="12"/>
      <c r="W863" s="12"/>
      <c r="X863" s="14">
        <v>716.39</v>
      </c>
      <c r="Y863" s="12"/>
      <c r="Z863" s="12"/>
      <c r="AA863" s="12"/>
      <c r="AB863" s="12"/>
      <c r="AC863" s="12"/>
    </row>
    <row r="864" spans="1:29" ht="9" customHeight="1">
      <c r="A864" s="11"/>
      <c r="B864" s="12"/>
      <c r="C864" s="12"/>
      <c r="D864" s="12"/>
      <c r="E864" s="12"/>
      <c r="F864" s="12"/>
      <c r="G864" s="12"/>
      <c r="H864" s="18" t="s">
        <v>18</v>
      </c>
      <c r="I864" s="12"/>
      <c r="J864" s="18" t="s">
        <v>19</v>
      </c>
      <c r="K864" s="12"/>
      <c r="L864" s="12"/>
      <c r="M864" s="12"/>
      <c r="N864" s="12"/>
      <c r="O864" s="12"/>
      <c r="P864" s="12"/>
      <c r="Q864" s="12"/>
      <c r="T864" s="14">
        <v>24</v>
      </c>
      <c r="U864" s="12"/>
      <c r="V864" s="12"/>
      <c r="W864" s="12"/>
      <c r="X864" s="14">
        <v>792.51</v>
      </c>
      <c r="Y864" s="12"/>
      <c r="Z864" s="12"/>
      <c r="AA864" s="12"/>
      <c r="AB864" s="12"/>
      <c r="AC864" s="12"/>
    </row>
    <row r="865" spans="1:29" ht="9" customHeight="1">
      <c r="A865" s="11"/>
      <c r="B865" s="12"/>
      <c r="C865" s="12"/>
      <c r="D865" s="12"/>
      <c r="E865" s="12"/>
      <c r="F865" s="12"/>
      <c r="G865" s="12"/>
      <c r="H865" s="18" t="s">
        <v>20</v>
      </c>
      <c r="I865" s="12"/>
      <c r="J865" s="18" t="s">
        <v>21</v>
      </c>
      <c r="K865" s="12"/>
      <c r="L865" s="12"/>
      <c r="M865" s="12"/>
      <c r="N865" s="12"/>
      <c r="O865" s="12"/>
      <c r="P865" s="12"/>
      <c r="Q865" s="12"/>
      <c r="R865" s="20" t="s">
        <v>22</v>
      </c>
      <c r="S865" s="12"/>
      <c r="T865" s="14">
        <v>1780.5</v>
      </c>
      <c r="U865" s="12"/>
      <c r="V865" s="12"/>
      <c r="W865" s="12"/>
      <c r="X865" s="14">
        <v>58239.63</v>
      </c>
      <c r="Y865" s="12"/>
      <c r="Z865" s="12"/>
      <c r="AA865" s="12"/>
      <c r="AB865" s="12"/>
      <c r="AC865" s="12"/>
    </row>
    <row r="866" spans="1:29" ht="9" customHeight="1">
      <c r="A866" s="11"/>
      <c r="B866" s="12"/>
      <c r="C866" s="12"/>
      <c r="D866" s="12"/>
      <c r="E866" s="12"/>
      <c r="F866" s="12"/>
      <c r="G866" s="12"/>
      <c r="H866" s="18" t="s">
        <v>23</v>
      </c>
      <c r="I866" s="12"/>
      <c r="J866" s="18" t="s">
        <v>24</v>
      </c>
      <c r="K866" s="12"/>
      <c r="L866" s="12"/>
      <c r="M866" s="12"/>
      <c r="N866" s="12"/>
      <c r="O866" s="12"/>
      <c r="P866" s="12"/>
      <c r="Q866" s="12"/>
      <c r="T866" s="14">
        <v>208</v>
      </c>
      <c r="U866" s="12"/>
      <c r="V866" s="12"/>
      <c r="W866" s="12"/>
      <c r="X866" s="14">
        <v>6861.98</v>
      </c>
      <c r="Y866" s="12"/>
      <c r="Z866" s="12"/>
      <c r="AA866" s="12"/>
      <c r="AB866" s="12"/>
      <c r="AC866" s="12"/>
    </row>
    <row r="867" spans="1:29" ht="9" customHeight="1">
      <c r="A867" s="13"/>
      <c r="B867" s="12"/>
      <c r="C867" s="12"/>
      <c r="D867" s="12"/>
      <c r="E867" s="12"/>
      <c r="F867" s="12"/>
      <c r="G867" s="12"/>
      <c r="H867" s="21" t="s">
        <v>25</v>
      </c>
      <c r="I867" s="22"/>
      <c r="J867" s="21"/>
      <c r="K867" s="22"/>
      <c r="L867" s="22"/>
      <c r="M867" s="22"/>
      <c r="N867" s="22"/>
      <c r="O867" s="22"/>
      <c r="P867" s="22"/>
      <c r="Q867" s="22"/>
      <c r="R867" s="21"/>
      <c r="S867" s="22"/>
      <c r="T867" s="23">
        <f>SUM(T859:W866)</f>
        <v>2106.5</v>
      </c>
      <c r="U867" s="22"/>
      <c r="V867" s="22"/>
      <c r="W867" s="22"/>
      <c r="X867" s="23">
        <f>SUM(X859:AC866)</f>
        <v>70133.23999999999</v>
      </c>
      <c r="Y867" s="22"/>
      <c r="Z867" s="22"/>
      <c r="AA867" s="22"/>
      <c r="AB867" s="22"/>
      <c r="AC867" s="22"/>
    </row>
    <row r="868" ht="9" customHeight="1"/>
    <row r="869" spans="2:14" ht="9" customHeight="1">
      <c r="B869" s="13" t="s">
        <v>35</v>
      </c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</row>
    <row r="870" ht="409.5" customHeight="1" hidden="1"/>
    <row r="871" spans="1:29" ht="12.75">
      <c r="A871" s="18"/>
      <c r="B871" s="12"/>
      <c r="C871" s="12"/>
      <c r="D871" s="12"/>
      <c r="E871" s="4" t="s">
        <v>4</v>
      </c>
      <c r="G871" s="19" t="s">
        <v>5</v>
      </c>
      <c r="H871" s="10"/>
      <c r="I871" s="10"/>
      <c r="J871" s="10"/>
      <c r="L871" s="9" t="s">
        <v>36</v>
      </c>
      <c r="M871" s="10"/>
      <c r="N871" s="10"/>
      <c r="O871" s="10"/>
      <c r="P871" s="9" t="s">
        <v>6</v>
      </c>
      <c r="Q871" s="10"/>
      <c r="R871" s="10"/>
      <c r="S871" s="10"/>
      <c r="T871" s="10"/>
      <c r="U871" s="9" t="s">
        <v>7</v>
      </c>
      <c r="V871" s="10"/>
      <c r="W871" s="10"/>
      <c r="X871" s="10"/>
      <c r="Y871" s="9" t="s">
        <v>8</v>
      </c>
      <c r="Z871" s="10"/>
      <c r="AA871" s="10"/>
      <c r="AB871" s="10"/>
      <c r="AC871" s="10"/>
    </row>
    <row r="872" spans="1:29" ht="12.75">
      <c r="A872" s="18"/>
      <c r="B872" s="12"/>
      <c r="C872" s="12"/>
      <c r="D872" s="12"/>
      <c r="E872" s="3" t="s">
        <v>9</v>
      </c>
      <c r="G872" s="18" t="s">
        <v>9</v>
      </c>
      <c r="H872" s="12"/>
      <c r="I872" s="12"/>
      <c r="J872" s="12"/>
      <c r="L872" s="20">
        <v>2</v>
      </c>
      <c r="M872" s="12"/>
      <c r="N872" s="12"/>
      <c r="O872" s="12"/>
      <c r="U872" s="14">
        <v>0</v>
      </c>
      <c r="V872" s="12"/>
      <c r="W872" s="12"/>
      <c r="X872" s="12"/>
      <c r="Y872" s="14">
        <f>X827+X859</f>
        <v>1856.93</v>
      </c>
      <c r="Z872" s="12"/>
      <c r="AA872" s="12"/>
      <c r="AB872" s="12"/>
      <c r="AC872" s="12"/>
    </row>
    <row r="873" spans="1:29" ht="12.75">
      <c r="A873" s="18"/>
      <c r="B873" s="12"/>
      <c r="C873" s="12"/>
      <c r="D873" s="12"/>
      <c r="E873" s="3" t="s">
        <v>41</v>
      </c>
      <c r="G873" s="18" t="s">
        <v>42</v>
      </c>
      <c r="H873" s="12"/>
      <c r="I873" s="12"/>
      <c r="J873" s="12"/>
      <c r="L873" s="20">
        <v>1</v>
      </c>
      <c r="M873" s="12"/>
      <c r="N873" s="12"/>
      <c r="O873" s="12"/>
      <c r="U873" s="14">
        <v>7.5</v>
      </c>
      <c r="V873" s="12"/>
      <c r="W873" s="12"/>
      <c r="X873" s="12"/>
      <c r="Y873" s="14">
        <f>X860</f>
        <v>244.43</v>
      </c>
      <c r="Z873" s="12"/>
      <c r="AA873" s="12"/>
      <c r="AB873" s="12"/>
      <c r="AC873" s="12"/>
    </row>
    <row r="874" spans="1:29" ht="12.75">
      <c r="A874" s="18"/>
      <c r="B874" s="12"/>
      <c r="C874" s="12"/>
      <c r="D874" s="12"/>
      <c r="E874" s="3" t="s">
        <v>10</v>
      </c>
      <c r="G874" s="18" t="s">
        <v>11</v>
      </c>
      <c r="H874" s="12"/>
      <c r="I874" s="12"/>
      <c r="J874" s="12"/>
      <c r="L874" s="20">
        <v>2</v>
      </c>
      <c r="M874" s="12"/>
      <c r="N874" s="12"/>
      <c r="O874" s="12"/>
      <c r="U874" s="14">
        <v>24</v>
      </c>
      <c r="V874" s="12"/>
      <c r="W874" s="12"/>
      <c r="X874" s="12"/>
      <c r="Y874" s="14">
        <f>X828+X861</f>
        <v>786.0699999999999</v>
      </c>
      <c r="Z874" s="12"/>
      <c r="AA874" s="12"/>
      <c r="AB874" s="12"/>
      <c r="AC874" s="12"/>
    </row>
    <row r="875" spans="1:29" ht="12.75">
      <c r="A875" s="18"/>
      <c r="B875" s="12"/>
      <c r="C875" s="12"/>
      <c r="D875" s="12"/>
      <c r="E875" s="3" t="s">
        <v>14</v>
      </c>
      <c r="G875" s="18" t="s">
        <v>15</v>
      </c>
      <c r="H875" s="12"/>
      <c r="I875" s="12"/>
      <c r="J875" s="12"/>
      <c r="L875" s="20">
        <v>3</v>
      </c>
      <c r="M875" s="12"/>
      <c r="N875" s="12"/>
      <c r="O875" s="12"/>
      <c r="U875" s="14">
        <v>144</v>
      </c>
      <c r="V875" s="12"/>
      <c r="W875" s="12"/>
      <c r="X875" s="12"/>
      <c r="Y875" s="14">
        <f>X829+X862+X848</f>
        <v>4703.54</v>
      </c>
      <c r="Z875" s="12"/>
      <c r="AA875" s="12"/>
      <c r="AB875" s="12"/>
      <c r="AC875" s="12"/>
    </row>
    <row r="876" spans="1:29" ht="12.75">
      <c r="A876" s="18"/>
      <c r="B876" s="12"/>
      <c r="C876" s="12"/>
      <c r="D876" s="12"/>
      <c r="E876" s="3" t="s">
        <v>16</v>
      </c>
      <c r="G876" s="18" t="s">
        <v>17</v>
      </c>
      <c r="H876" s="12"/>
      <c r="I876" s="12"/>
      <c r="J876" s="12"/>
      <c r="L876" s="20">
        <v>5</v>
      </c>
      <c r="M876" s="12"/>
      <c r="N876" s="12"/>
      <c r="O876" s="12"/>
      <c r="P876" s="20" t="s">
        <v>16</v>
      </c>
      <c r="Q876" s="12"/>
      <c r="R876" s="12"/>
      <c r="S876" s="12"/>
      <c r="T876" s="12"/>
      <c r="U876" s="14">
        <v>53.5</v>
      </c>
      <c r="V876" s="12"/>
      <c r="W876" s="12"/>
      <c r="X876" s="12"/>
      <c r="Y876" s="14">
        <f>X819+X830+X840+X849+X863</f>
        <v>2539.86</v>
      </c>
      <c r="Z876" s="12"/>
      <c r="AA876" s="12"/>
      <c r="AB876" s="12"/>
      <c r="AC876" s="12"/>
    </row>
    <row r="877" spans="1:29" ht="12.75">
      <c r="A877" s="18"/>
      <c r="B877" s="12"/>
      <c r="C877" s="12"/>
      <c r="D877" s="12"/>
      <c r="E877" s="3" t="s">
        <v>18</v>
      </c>
      <c r="G877" s="18" t="s">
        <v>19</v>
      </c>
      <c r="H877" s="12"/>
      <c r="I877" s="12"/>
      <c r="J877" s="12"/>
      <c r="L877" s="20">
        <v>3</v>
      </c>
      <c r="M877" s="12"/>
      <c r="N877" s="12"/>
      <c r="O877" s="12"/>
      <c r="U877" s="14">
        <v>56</v>
      </c>
      <c r="V877" s="12"/>
      <c r="W877" s="12"/>
      <c r="X877" s="12"/>
      <c r="Y877" s="14">
        <f>X831+X850+X864</f>
        <v>1839.52</v>
      </c>
      <c r="Z877" s="12"/>
      <c r="AA877" s="12"/>
      <c r="AB877" s="12"/>
      <c r="AC877" s="12"/>
    </row>
    <row r="878" spans="1:29" ht="12.75">
      <c r="A878" s="18"/>
      <c r="B878" s="12"/>
      <c r="C878" s="12"/>
      <c r="D878" s="12"/>
      <c r="E878" s="3" t="s">
        <v>20</v>
      </c>
      <c r="G878" s="18" t="s">
        <v>21</v>
      </c>
      <c r="H878" s="12"/>
      <c r="I878" s="12"/>
      <c r="J878" s="12"/>
      <c r="L878" s="20">
        <v>5</v>
      </c>
      <c r="M878" s="12"/>
      <c r="N878" s="12"/>
      <c r="O878" s="12"/>
      <c r="P878" s="20" t="s">
        <v>22</v>
      </c>
      <c r="Q878" s="12"/>
      <c r="R878" s="12"/>
      <c r="S878" s="12"/>
      <c r="T878" s="12"/>
      <c r="U878" s="14">
        <v>5002.5</v>
      </c>
      <c r="V878" s="12"/>
      <c r="W878" s="12"/>
      <c r="X878" s="12"/>
      <c r="Y878" s="14">
        <f>X820+X832+X841+X851+X865</f>
        <v>144078.27</v>
      </c>
      <c r="Z878" s="12"/>
      <c r="AA878" s="12"/>
      <c r="AB878" s="12"/>
      <c r="AC878" s="12"/>
    </row>
    <row r="879" spans="1:29" ht="12.75">
      <c r="A879" s="18"/>
      <c r="B879" s="12"/>
      <c r="C879" s="12"/>
      <c r="D879" s="12"/>
      <c r="E879" s="3" t="s">
        <v>28</v>
      </c>
      <c r="G879" s="18" t="s">
        <v>28</v>
      </c>
      <c r="H879" s="12"/>
      <c r="I879" s="12"/>
      <c r="J879" s="12"/>
      <c r="L879" s="20">
        <v>2</v>
      </c>
      <c r="M879" s="12"/>
      <c r="N879" s="12"/>
      <c r="O879" s="12"/>
      <c r="U879" s="14">
        <v>52</v>
      </c>
      <c r="V879" s="12"/>
      <c r="W879" s="12"/>
      <c r="X879" s="12"/>
      <c r="Y879" s="14">
        <f>X833+X852</f>
        <v>1678.4499999999998</v>
      </c>
      <c r="Z879" s="12"/>
      <c r="AA879" s="12"/>
      <c r="AB879" s="12"/>
      <c r="AC879" s="12"/>
    </row>
    <row r="880" spans="1:29" ht="12.75">
      <c r="A880" s="18"/>
      <c r="B880" s="12"/>
      <c r="C880" s="12"/>
      <c r="D880" s="12"/>
      <c r="E880" s="3" t="s">
        <v>23</v>
      </c>
      <c r="G880" s="18" t="s">
        <v>24</v>
      </c>
      <c r="H880" s="12"/>
      <c r="I880" s="12"/>
      <c r="J880" s="12"/>
      <c r="L880" s="20">
        <v>3</v>
      </c>
      <c r="M880" s="12"/>
      <c r="N880" s="12"/>
      <c r="O880" s="12"/>
      <c r="U880" s="14">
        <v>585</v>
      </c>
      <c r="V880" s="12"/>
      <c r="W880" s="12"/>
      <c r="X880" s="12"/>
      <c r="Y880" s="14">
        <f>X834+X853+X866</f>
        <v>19217.54</v>
      </c>
      <c r="Z880" s="12"/>
      <c r="AA880" s="12"/>
      <c r="AB880" s="12"/>
      <c r="AC880" s="12"/>
    </row>
    <row r="881" spans="1:32" ht="12.75">
      <c r="A881" s="13"/>
      <c r="B881" s="12"/>
      <c r="C881" s="12"/>
      <c r="D881" s="12"/>
      <c r="E881" s="5" t="s">
        <v>25</v>
      </c>
      <c r="G881" s="21"/>
      <c r="H881" s="22"/>
      <c r="I881" s="22"/>
      <c r="J881" s="22"/>
      <c r="L881" s="21"/>
      <c r="M881" s="22"/>
      <c r="N881" s="22"/>
      <c r="O881" s="22"/>
      <c r="P881" s="21"/>
      <c r="Q881" s="22"/>
      <c r="R881" s="22"/>
      <c r="S881" s="22"/>
      <c r="T881" s="22"/>
      <c r="U881" s="23">
        <f>SUM(U872:X880)</f>
        <v>5924.5</v>
      </c>
      <c r="V881" s="22"/>
      <c r="W881" s="22"/>
      <c r="X881" s="22"/>
      <c r="Y881" s="23">
        <f>SUM(Y872:AC880)</f>
        <v>176944.61000000002</v>
      </c>
      <c r="Z881" s="22"/>
      <c r="AA881" s="22"/>
      <c r="AB881" s="22"/>
      <c r="AC881" s="22"/>
      <c r="AF881" s="8"/>
    </row>
    <row r="882" spans="1:13" ht="12.75">
      <c r="A882" s="13" t="s">
        <v>186</v>
      </c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</row>
    <row r="883" ht="0" customHeight="1" hidden="1"/>
    <row r="884" spans="1:29" ht="12.75">
      <c r="A884" s="18"/>
      <c r="B884" s="12"/>
      <c r="C884" s="12"/>
      <c r="D884" s="12"/>
      <c r="E884" s="4" t="s">
        <v>4</v>
      </c>
      <c r="G884" s="19" t="s">
        <v>5</v>
      </c>
      <c r="H884" s="10"/>
      <c r="I884" s="10"/>
      <c r="J884" s="10"/>
      <c r="L884" s="9" t="s">
        <v>36</v>
      </c>
      <c r="M884" s="10"/>
      <c r="N884" s="10"/>
      <c r="O884" s="10"/>
      <c r="P884" s="9" t="s">
        <v>6</v>
      </c>
      <c r="Q884" s="10"/>
      <c r="R884" s="10"/>
      <c r="S884" s="10"/>
      <c r="T884" s="10"/>
      <c r="U884" s="9" t="s">
        <v>7</v>
      </c>
      <c r="V884" s="10"/>
      <c r="W884" s="10"/>
      <c r="X884" s="10"/>
      <c r="Y884" s="9" t="s">
        <v>8</v>
      </c>
      <c r="Z884" s="10"/>
      <c r="AA884" s="10"/>
      <c r="AB884" s="10"/>
      <c r="AC884" s="10"/>
    </row>
    <row r="885" spans="1:29" ht="12.75">
      <c r="A885" s="18"/>
      <c r="B885" s="12"/>
      <c r="C885" s="12"/>
      <c r="D885" s="12"/>
      <c r="E885" s="3" t="s">
        <v>9</v>
      </c>
      <c r="G885" s="18" t="s">
        <v>9</v>
      </c>
      <c r="H885" s="12"/>
      <c r="I885" s="12"/>
      <c r="J885" s="12"/>
      <c r="L885" s="20">
        <v>2</v>
      </c>
      <c r="M885" s="12"/>
      <c r="N885" s="12"/>
      <c r="O885" s="12"/>
      <c r="U885" s="14">
        <v>0</v>
      </c>
      <c r="V885" s="12"/>
      <c r="W885" s="12"/>
      <c r="X885" s="12"/>
      <c r="Y885" s="14">
        <f aca="true" t="shared" si="3" ref="Y885:Y893">Y872</f>
        <v>1856.93</v>
      </c>
      <c r="Z885" s="12"/>
      <c r="AA885" s="12"/>
      <c r="AB885" s="12"/>
      <c r="AC885" s="12"/>
    </row>
    <row r="886" spans="1:29" ht="12.75">
      <c r="A886" s="18"/>
      <c r="B886" s="12"/>
      <c r="C886" s="12"/>
      <c r="D886" s="12"/>
      <c r="E886" s="3" t="s">
        <v>41</v>
      </c>
      <c r="G886" s="18" t="s">
        <v>42</v>
      </c>
      <c r="H886" s="12"/>
      <c r="I886" s="12"/>
      <c r="J886" s="12"/>
      <c r="L886" s="20">
        <v>1</v>
      </c>
      <c r="M886" s="12"/>
      <c r="N886" s="12"/>
      <c r="O886" s="12"/>
      <c r="U886" s="14">
        <v>7.5</v>
      </c>
      <c r="V886" s="12"/>
      <c r="W886" s="12"/>
      <c r="X886" s="12"/>
      <c r="Y886" s="14">
        <f t="shared" si="3"/>
        <v>244.43</v>
      </c>
      <c r="Z886" s="12"/>
      <c r="AA886" s="12"/>
      <c r="AB886" s="12"/>
      <c r="AC886" s="12"/>
    </row>
    <row r="887" spans="1:29" ht="12.75">
      <c r="A887" s="18"/>
      <c r="B887" s="12"/>
      <c r="C887" s="12"/>
      <c r="D887" s="12"/>
      <c r="E887" s="3" t="s">
        <v>10</v>
      </c>
      <c r="G887" s="18" t="s">
        <v>11</v>
      </c>
      <c r="H887" s="12"/>
      <c r="I887" s="12"/>
      <c r="J887" s="12"/>
      <c r="L887" s="20">
        <v>2</v>
      </c>
      <c r="M887" s="12"/>
      <c r="N887" s="12"/>
      <c r="O887" s="12"/>
      <c r="U887" s="14">
        <v>24</v>
      </c>
      <c r="V887" s="12"/>
      <c r="W887" s="12"/>
      <c r="X887" s="12"/>
      <c r="Y887" s="14">
        <f t="shared" si="3"/>
        <v>786.0699999999999</v>
      </c>
      <c r="Z887" s="12"/>
      <c r="AA887" s="12"/>
      <c r="AB887" s="12"/>
      <c r="AC887" s="12"/>
    </row>
    <row r="888" spans="1:29" ht="12.75">
      <c r="A888" s="18"/>
      <c r="B888" s="12"/>
      <c r="C888" s="12"/>
      <c r="D888" s="12"/>
      <c r="E888" s="3" t="s">
        <v>14</v>
      </c>
      <c r="G888" s="18" t="s">
        <v>15</v>
      </c>
      <c r="H888" s="12"/>
      <c r="I888" s="12"/>
      <c r="J888" s="12"/>
      <c r="L888" s="20">
        <v>3</v>
      </c>
      <c r="M888" s="12"/>
      <c r="N888" s="12"/>
      <c r="O888" s="12"/>
      <c r="U888" s="14">
        <v>144</v>
      </c>
      <c r="V888" s="12"/>
      <c r="W888" s="12"/>
      <c r="X888" s="12"/>
      <c r="Y888" s="14">
        <f t="shared" si="3"/>
        <v>4703.54</v>
      </c>
      <c r="Z888" s="12"/>
      <c r="AA888" s="12"/>
      <c r="AB888" s="12"/>
      <c r="AC888" s="12"/>
    </row>
    <row r="889" spans="1:29" ht="12.75">
      <c r="A889" s="18"/>
      <c r="B889" s="12"/>
      <c r="C889" s="12"/>
      <c r="D889" s="12"/>
      <c r="E889" s="3" t="s">
        <v>16</v>
      </c>
      <c r="G889" s="18" t="s">
        <v>17</v>
      </c>
      <c r="H889" s="12"/>
      <c r="I889" s="12"/>
      <c r="J889" s="12"/>
      <c r="L889" s="20">
        <v>5</v>
      </c>
      <c r="M889" s="12"/>
      <c r="N889" s="12"/>
      <c r="O889" s="12"/>
      <c r="P889" s="20" t="s">
        <v>16</v>
      </c>
      <c r="Q889" s="12"/>
      <c r="R889" s="12"/>
      <c r="S889" s="12"/>
      <c r="T889" s="12"/>
      <c r="U889" s="14">
        <v>53.5</v>
      </c>
      <c r="V889" s="12"/>
      <c r="W889" s="12"/>
      <c r="X889" s="12"/>
      <c r="Y889" s="14">
        <f t="shared" si="3"/>
        <v>2539.86</v>
      </c>
      <c r="Z889" s="12"/>
      <c r="AA889" s="12"/>
      <c r="AB889" s="12"/>
      <c r="AC889" s="12"/>
    </row>
    <row r="890" spans="1:29" ht="12.75">
      <c r="A890" s="18"/>
      <c r="B890" s="12"/>
      <c r="C890" s="12"/>
      <c r="D890" s="12"/>
      <c r="E890" s="3" t="s">
        <v>18</v>
      </c>
      <c r="G890" s="18" t="s">
        <v>19</v>
      </c>
      <c r="H890" s="12"/>
      <c r="I890" s="12"/>
      <c r="J890" s="12"/>
      <c r="L890" s="20">
        <v>3</v>
      </c>
      <c r="M890" s="12"/>
      <c r="N890" s="12"/>
      <c r="O890" s="12"/>
      <c r="U890" s="14">
        <v>56</v>
      </c>
      <c r="V890" s="12"/>
      <c r="W890" s="12"/>
      <c r="X890" s="12"/>
      <c r="Y890" s="14">
        <f t="shared" si="3"/>
        <v>1839.52</v>
      </c>
      <c r="Z890" s="12"/>
      <c r="AA890" s="12"/>
      <c r="AB890" s="12"/>
      <c r="AC890" s="12"/>
    </row>
    <row r="891" spans="1:29" ht="12.75">
      <c r="A891" s="18"/>
      <c r="B891" s="12"/>
      <c r="C891" s="12"/>
      <c r="D891" s="12"/>
      <c r="E891" s="3" t="s">
        <v>20</v>
      </c>
      <c r="G891" s="18" t="s">
        <v>21</v>
      </c>
      <c r="H891" s="12"/>
      <c r="I891" s="12"/>
      <c r="J891" s="12"/>
      <c r="L891" s="20">
        <v>5</v>
      </c>
      <c r="M891" s="12"/>
      <c r="N891" s="12"/>
      <c r="O891" s="12"/>
      <c r="P891" s="20" t="s">
        <v>22</v>
      </c>
      <c r="Q891" s="12"/>
      <c r="R891" s="12"/>
      <c r="S891" s="12"/>
      <c r="T891" s="12"/>
      <c r="U891" s="14">
        <v>5002.5</v>
      </c>
      <c r="V891" s="12"/>
      <c r="W891" s="12"/>
      <c r="X891" s="12"/>
      <c r="Y891" s="14">
        <f t="shared" si="3"/>
        <v>144078.27</v>
      </c>
      <c r="Z891" s="12"/>
      <c r="AA891" s="12"/>
      <c r="AB891" s="12"/>
      <c r="AC891" s="12"/>
    </row>
    <row r="892" spans="1:29" ht="12.75">
      <c r="A892" s="18"/>
      <c r="B892" s="12"/>
      <c r="C892" s="12"/>
      <c r="D892" s="12"/>
      <c r="E892" s="3" t="s">
        <v>28</v>
      </c>
      <c r="G892" s="18" t="s">
        <v>28</v>
      </c>
      <c r="H892" s="12"/>
      <c r="I892" s="12"/>
      <c r="J892" s="12"/>
      <c r="L892" s="20">
        <v>2</v>
      </c>
      <c r="M892" s="12"/>
      <c r="N892" s="12"/>
      <c r="O892" s="12"/>
      <c r="U892" s="14">
        <v>52</v>
      </c>
      <c r="V892" s="12"/>
      <c r="W892" s="12"/>
      <c r="X892" s="12"/>
      <c r="Y892" s="14">
        <f t="shared" si="3"/>
        <v>1678.4499999999998</v>
      </c>
      <c r="Z892" s="12"/>
      <c r="AA892" s="12"/>
      <c r="AB892" s="12"/>
      <c r="AC892" s="12"/>
    </row>
    <row r="893" spans="1:29" ht="12.75">
      <c r="A893" s="18"/>
      <c r="B893" s="12"/>
      <c r="C893" s="12"/>
      <c r="D893" s="12"/>
      <c r="E893" s="3" t="s">
        <v>23</v>
      </c>
      <c r="G893" s="18" t="s">
        <v>24</v>
      </c>
      <c r="H893" s="12"/>
      <c r="I893" s="12"/>
      <c r="J893" s="12"/>
      <c r="L893" s="20">
        <v>3</v>
      </c>
      <c r="M893" s="12"/>
      <c r="N893" s="12"/>
      <c r="O893" s="12"/>
      <c r="U893" s="14">
        <v>585</v>
      </c>
      <c r="V893" s="12"/>
      <c r="W893" s="12"/>
      <c r="X893" s="12"/>
      <c r="Y893" s="14">
        <f t="shared" si="3"/>
        <v>19217.54</v>
      </c>
      <c r="Z893" s="12"/>
      <c r="AA893" s="12"/>
      <c r="AB893" s="12"/>
      <c r="AC893" s="12"/>
    </row>
    <row r="894" spans="1:29" ht="12.75">
      <c r="A894" s="13"/>
      <c r="B894" s="12"/>
      <c r="C894" s="12"/>
      <c r="D894" s="12"/>
      <c r="E894" s="5" t="s">
        <v>25</v>
      </c>
      <c r="G894" s="21"/>
      <c r="H894" s="22"/>
      <c r="I894" s="22"/>
      <c r="J894" s="22"/>
      <c r="L894" s="21"/>
      <c r="M894" s="22"/>
      <c r="N894" s="22"/>
      <c r="O894" s="22"/>
      <c r="P894" s="21"/>
      <c r="Q894" s="22"/>
      <c r="R894" s="22"/>
      <c r="S894" s="22"/>
      <c r="T894" s="22"/>
      <c r="U894" s="23">
        <f>SUM(U885:X893)</f>
        <v>5924.5</v>
      </c>
      <c r="V894" s="22"/>
      <c r="W894" s="22"/>
      <c r="X894" s="22"/>
      <c r="Y894" s="23">
        <f>SUM(Y885:AC893)</f>
        <v>176944.61000000002</v>
      </c>
      <c r="Z894" s="22"/>
      <c r="AA894" s="22"/>
      <c r="AB894" s="22"/>
      <c r="AC894" s="22"/>
    </row>
    <row r="895" spans="1:29" ht="12.75" hidden="1">
      <c r="A895" s="11" t="s">
        <v>187</v>
      </c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</row>
    <row r="896" spans="1:29" ht="12.7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</row>
    <row r="897" spans="1:29" ht="12.75">
      <c r="A897" s="11" t="s">
        <v>1</v>
      </c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</row>
    <row r="898" spans="1:29" ht="12.75">
      <c r="A898" s="11"/>
      <c r="B898" s="12"/>
      <c r="C898" s="11"/>
      <c r="D898" s="12"/>
      <c r="E898" s="12"/>
      <c r="F898" s="12"/>
      <c r="G898" s="12"/>
      <c r="H898" s="12"/>
      <c r="I898" s="11"/>
      <c r="J898" s="12"/>
      <c r="K898" s="12"/>
      <c r="L898" s="12"/>
      <c r="M898" s="13"/>
      <c r="N898" s="12"/>
      <c r="O898" s="12"/>
      <c r="P898" s="12"/>
      <c r="Q898" s="12"/>
      <c r="R898" s="12"/>
      <c r="S898" s="11"/>
      <c r="T898" s="12"/>
      <c r="U898" s="12"/>
      <c r="V898" s="12"/>
      <c r="W898" s="11"/>
      <c r="X898" s="12"/>
      <c r="Y898" s="12"/>
      <c r="Z898" s="12"/>
      <c r="AA898" s="1"/>
      <c r="AB898" s="1"/>
      <c r="AC898" s="1"/>
    </row>
    <row r="899" spans="1:29" ht="12.75">
      <c r="A899" s="15"/>
      <c r="B899" s="12"/>
      <c r="C899" s="16" t="s">
        <v>188</v>
      </c>
      <c r="D899" s="12"/>
      <c r="E899" s="12"/>
      <c r="F899" s="12"/>
      <c r="G899" s="12"/>
      <c r="H899" s="12"/>
      <c r="I899" s="12"/>
      <c r="J899" s="12"/>
      <c r="K899" s="12"/>
      <c r="L899" s="12"/>
      <c r="M899" s="17" t="s">
        <v>189</v>
      </c>
      <c r="N899" s="12"/>
      <c r="O899" s="12"/>
      <c r="P899" s="12"/>
      <c r="Q899" s="12"/>
      <c r="R899" s="12"/>
      <c r="S899" s="17"/>
      <c r="T899" s="12"/>
      <c r="U899" s="12"/>
      <c r="V899" s="12"/>
      <c r="W899" s="15"/>
      <c r="X899" s="12"/>
      <c r="Y899" s="12"/>
      <c r="Z899" s="12"/>
      <c r="AA899" s="2"/>
      <c r="AB899" s="2"/>
      <c r="AC899" s="2"/>
    </row>
    <row r="900" spans="1:29" ht="9" customHeight="1">
      <c r="A900" s="18"/>
      <c r="B900" s="12"/>
      <c r="C900" s="12"/>
      <c r="D900" s="12"/>
      <c r="E900" s="12"/>
      <c r="F900" s="12"/>
      <c r="G900" s="12"/>
      <c r="H900" s="19" t="s">
        <v>4</v>
      </c>
      <c r="I900" s="10"/>
      <c r="J900" s="19" t="s">
        <v>5</v>
      </c>
      <c r="K900" s="10"/>
      <c r="L900" s="10"/>
      <c r="M900" s="10"/>
      <c r="N900" s="10"/>
      <c r="O900" s="10"/>
      <c r="P900" s="10"/>
      <c r="Q900" s="10"/>
      <c r="R900" s="9" t="s">
        <v>6</v>
      </c>
      <c r="S900" s="10"/>
      <c r="T900" s="9" t="s">
        <v>7</v>
      </c>
      <c r="U900" s="10"/>
      <c r="V900" s="10"/>
      <c r="W900" s="10"/>
      <c r="X900" s="9" t="s">
        <v>8</v>
      </c>
      <c r="Y900" s="10"/>
      <c r="Z900" s="10"/>
      <c r="AA900" s="10"/>
      <c r="AB900" s="10"/>
      <c r="AC900" s="10"/>
    </row>
    <row r="901" spans="1:29" ht="9" customHeight="1">
      <c r="A901" s="11"/>
      <c r="B901" s="12"/>
      <c r="C901" s="12"/>
      <c r="D901" s="12"/>
      <c r="E901" s="12"/>
      <c r="F901" s="12"/>
      <c r="G901" s="12"/>
      <c r="H901" s="18" t="s">
        <v>20</v>
      </c>
      <c r="I901" s="12"/>
      <c r="J901" s="18" t="s">
        <v>21</v>
      </c>
      <c r="K901" s="12"/>
      <c r="L901" s="12"/>
      <c r="M901" s="12"/>
      <c r="N901" s="12"/>
      <c r="O901" s="12"/>
      <c r="P901" s="12"/>
      <c r="Q901" s="12"/>
      <c r="R901" s="20" t="s">
        <v>22</v>
      </c>
      <c r="S901" s="12"/>
      <c r="T901" s="14">
        <v>0</v>
      </c>
      <c r="U901" s="12"/>
      <c r="V901" s="12"/>
      <c r="W901" s="12"/>
      <c r="X901" s="14">
        <v>825</v>
      </c>
      <c r="Y901" s="12"/>
      <c r="Z901" s="12"/>
      <c r="AA901" s="12"/>
      <c r="AB901" s="12"/>
      <c r="AC901" s="12"/>
    </row>
    <row r="902" spans="1:29" ht="9" customHeight="1">
      <c r="A902" s="13"/>
      <c r="B902" s="12"/>
      <c r="C902" s="12"/>
      <c r="D902" s="12"/>
      <c r="E902" s="12"/>
      <c r="F902" s="12"/>
      <c r="G902" s="12"/>
      <c r="H902" s="21" t="s">
        <v>25</v>
      </c>
      <c r="I902" s="22"/>
      <c r="J902" s="21"/>
      <c r="K902" s="22"/>
      <c r="L902" s="22"/>
      <c r="M902" s="22"/>
      <c r="N902" s="22"/>
      <c r="O902" s="22"/>
      <c r="P902" s="22"/>
      <c r="Q902" s="22"/>
      <c r="R902" s="21"/>
      <c r="S902" s="22"/>
      <c r="T902" s="23">
        <f>SUM(T901)</f>
        <v>0</v>
      </c>
      <c r="U902" s="22"/>
      <c r="V902" s="22"/>
      <c r="W902" s="22"/>
      <c r="X902" s="23">
        <f>SUM(X901)</f>
        <v>825</v>
      </c>
      <c r="Y902" s="22"/>
      <c r="Z902" s="22"/>
      <c r="AA902" s="22"/>
      <c r="AB902" s="22"/>
      <c r="AC902" s="22"/>
    </row>
    <row r="903" ht="18" customHeight="1"/>
    <row r="904" ht="9" customHeight="1"/>
    <row r="905" spans="1:29" ht="12.75">
      <c r="A905" s="11"/>
      <c r="B905" s="12"/>
      <c r="C905" s="11"/>
      <c r="D905" s="12"/>
      <c r="E905" s="12"/>
      <c r="F905" s="12"/>
      <c r="G905" s="12"/>
      <c r="H905" s="12"/>
      <c r="I905" s="11"/>
      <c r="J905" s="12"/>
      <c r="K905" s="12"/>
      <c r="L905" s="12"/>
      <c r="M905" s="13"/>
      <c r="N905" s="12"/>
      <c r="O905" s="12"/>
      <c r="P905" s="12"/>
      <c r="Q905" s="12"/>
      <c r="R905" s="12"/>
      <c r="S905" s="11"/>
      <c r="T905" s="12"/>
      <c r="U905" s="12"/>
      <c r="V905" s="12"/>
      <c r="W905" s="11"/>
      <c r="X905" s="12"/>
      <c r="Y905" s="12"/>
      <c r="Z905" s="12"/>
      <c r="AA905" s="1"/>
      <c r="AB905" s="1"/>
      <c r="AC905" s="1"/>
    </row>
    <row r="906" spans="1:29" ht="12.75">
      <c r="A906" s="15"/>
      <c r="B906" s="12"/>
      <c r="C906" s="16" t="s">
        <v>190</v>
      </c>
      <c r="D906" s="12"/>
      <c r="E906" s="12"/>
      <c r="F906" s="12"/>
      <c r="G906" s="12"/>
      <c r="H906" s="12"/>
      <c r="I906" s="12"/>
      <c r="J906" s="12"/>
      <c r="K906" s="12"/>
      <c r="L906" s="12"/>
      <c r="M906" s="17" t="s">
        <v>191</v>
      </c>
      <c r="N906" s="12"/>
      <c r="O906" s="12"/>
      <c r="P906" s="12"/>
      <c r="Q906" s="12"/>
      <c r="R906" s="12"/>
      <c r="S906" s="17"/>
      <c r="T906" s="12"/>
      <c r="U906" s="12"/>
      <c r="V906" s="12"/>
      <c r="W906" s="15"/>
      <c r="X906" s="12"/>
      <c r="Y906" s="12"/>
      <c r="Z906" s="12"/>
      <c r="AA906" s="2"/>
      <c r="AB906" s="2"/>
      <c r="AC906" s="2"/>
    </row>
    <row r="907" spans="1:29" ht="9" customHeight="1">
      <c r="A907" s="18"/>
      <c r="B907" s="12"/>
      <c r="C907" s="12"/>
      <c r="D907" s="12"/>
      <c r="E907" s="12"/>
      <c r="F907" s="12"/>
      <c r="G907" s="12"/>
      <c r="H907" s="19" t="s">
        <v>4</v>
      </c>
      <c r="I907" s="10"/>
      <c r="J907" s="19" t="s">
        <v>5</v>
      </c>
      <c r="K907" s="10"/>
      <c r="L907" s="10"/>
      <c r="M907" s="10"/>
      <c r="N907" s="10"/>
      <c r="O907" s="10"/>
      <c r="P907" s="10"/>
      <c r="Q907" s="10"/>
      <c r="R907" s="9" t="s">
        <v>6</v>
      </c>
      <c r="S907" s="10"/>
      <c r="T907" s="9" t="s">
        <v>7</v>
      </c>
      <c r="U907" s="10"/>
      <c r="V907" s="10"/>
      <c r="W907" s="10"/>
      <c r="X907" s="9" t="s">
        <v>8</v>
      </c>
      <c r="Y907" s="10"/>
      <c r="Z907" s="10"/>
      <c r="AA907" s="10"/>
      <c r="AB907" s="10"/>
      <c r="AC907" s="10"/>
    </row>
    <row r="908" spans="1:29" ht="9" customHeight="1">
      <c r="A908" s="11"/>
      <c r="B908" s="12"/>
      <c r="C908" s="12"/>
      <c r="D908" s="12"/>
      <c r="E908" s="12"/>
      <c r="F908" s="12"/>
      <c r="G908" s="12"/>
      <c r="H908" s="18" t="s">
        <v>20</v>
      </c>
      <c r="I908" s="12"/>
      <c r="J908" s="18" t="s">
        <v>21</v>
      </c>
      <c r="K908" s="12"/>
      <c r="L908" s="12"/>
      <c r="M908" s="12"/>
      <c r="N908" s="12"/>
      <c r="O908" s="12"/>
      <c r="P908" s="12"/>
      <c r="Q908" s="12"/>
      <c r="R908" s="20" t="s">
        <v>22</v>
      </c>
      <c r="S908" s="12"/>
      <c r="T908" s="14">
        <v>0</v>
      </c>
      <c r="U908" s="12"/>
      <c r="V908" s="12"/>
      <c r="W908" s="12"/>
      <c r="X908" s="14">
        <v>1050</v>
      </c>
      <c r="Y908" s="12"/>
      <c r="Z908" s="12"/>
      <c r="AA908" s="12"/>
      <c r="AB908" s="12"/>
      <c r="AC908" s="12"/>
    </row>
    <row r="909" spans="1:29" ht="9" customHeight="1">
      <c r="A909" s="13"/>
      <c r="B909" s="12"/>
      <c r="C909" s="12"/>
      <c r="D909" s="12"/>
      <c r="E909" s="12"/>
      <c r="F909" s="12"/>
      <c r="G909" s="12"/>
      <c r="H909" s="21" t="s">
        <v>25</v>
      </c>
      <c r="I909" s="22"/>
      <c r="J909" s="21"/>
      <c r="K909" s="22"/>
      <c r="L909" s="22"/>
      <c r="M909" s="22"/>
      <c r="N909" s="22"/>
      <c r="O909" s="22"/>
      <c r="P909" s="22"/>
      <c r="Q909" s="22"/>
      <c r="R909" s="21"/>
      <c r="S909" s="22"/>
      <c r="T909" s="23">
        <f>SUM(T908)</f>
        <v>0</v>
      </c>
      <c r="U909" s="22"/>
      <c r="V909" s="22"/>
      <c r="W909" s="22"/>
      <c r="X909" s="23">
        <f>SUM(X908)</f>
        <v>1050</v>
      </c>
      <c r="Y909" s="22"/>
      <c r="Z909" s="22"/>
      <c r="AA909" s="22"/>
      <c r="AB909" s="22"/>
      <c r="AC909" s="22"/>
    </row>
    <row r="910" ht="18" customHeight="1"/>
    <row r="911" ht="9" customHeight="1"/>
    <row r="912" spans="1:29" ht="12.75">
      <c r="A912" s="11"/>
      <c r="B912" s="12"/>
      <c r="C912" s="11"/>
      <c r="D912" s="12"/>
      <c r="E912" s="12"/>
      <c r="F912" s="12"/>
      <c r="G912" s="12"/>
      <c r="H912" s="12"/>
      <c r="I912" s="11"/>
      <c r="J912" s="12"/>
      <c r="K912" s="12"/>
      <c r="L912" s="12"/>
      <c r="M912" s="13"/>
      <c r="N912" s="12"/>
      <c r="O912" s="12"/>
      <c r="P912" s="12"/>
      <c r="Q912" s="12"/>
      <c r="R912" s="12"/>
      <c r="S912" s="11"/>
      <c r="T912" s="12"/>
      <c r="U912" s="12"/>
      <c r="V912" s="12"/>
      <c r="W912" s="11"/>
      <c r="X912" s="12"/>
      <c r="Y912" s="12"/>
      <c r="Z912" s="12"/>
      <c r="AA912" s="1"/>
      <c r="AB912" s="1"/>
      <c r="AC912" s="1"/>
    </row>
    <row r="913" spans="1:29" ht="12.75">
      <c r="A913" s="15"/>
      <c r="B913" s="12"/>
      <c r="C913" s="16" t="s">
        <v>192</v>
      </c>
      <c r="D913" s="12"/>
      <c r="E913" s="12"/>
      <c r="F913" s="12"/>
      <c r="G913" s="12"/>
      <c r="H913" s="12"/>
      <c r="I913" s="12"/>
      <c r="J913" s="12"/>
      <c r="K913" s="12"/>
      <c r="L913" s="12"/>
      <c r="M913" s="17" t="s">
        <v>193</v>
      </c>
      <c r="N913" s="12"/>
      <c r="O913" s="12"/>
      <c r="P913" s="12"/>
      <c r="Q913" s="12"/>
      <c r="R913" s="12"/>
      <c r="S913" s="17"/>
      <c r="T913" s="12"/>
      <c r="U913" s="12"/>
      <c r="V913" s="12"/>
      <c r="W913" s="15"/>
      <c r="X913" s="12"/>
      <c r="Y913" s="12"/>
      <c r="Z913" s="12"/>
      <c r="AA913" s="2"/>
      <c r="AB913" s="2"/>
      <c r="AC913" s="2"/>
    </row>
    <row r="914" spans="1:29" ht="9" customHeight="1">
      <c r="A914" s="18"/>
      <c r="B914" s="12"/>
      <c r="C914" s="12"/>
      <c r="D914" s="12"/>
      <c r="E914" s="12"/>
      <c r="F914" s="12"/>
      <c r="G914" s="12"/>
      <c r="H914" s="19" t="s">
        <v>4</v>
      </c>
      <c r="I914" s="10"/>
      <c r="J914" s="19" t="s">
        <v>5</v>
      </c>
      <c r="K914" s="10"/>
      <c r="L914" s="10"/>
      <c r="M914" s="10"/>
      <c r="N914" s="10"/>
      <c r="O914" s="10"/>
      <c r="P914" s="10"/>
      <c r="Q914" s="10"/>
      <c r="R914" s="9" t="s">
        <v>6</v>
      </c>
      <c r="S914" s="10"/>
      <c r="T914" s="9" t="s">
        <v>7</v>
      </c>
      <c r="U914" s="10"/>
      <c r="V914" s="10"/>
      <c r="W914" s="10"/>
      <c r="X914" s="9" t="s">
        <v>8</v>
      </c>
      <c r="Y914" s="10"/>
      <c r="Z914" s="10"/>
      <c r="AA914" s="10"/>
      <c r="AB914" s="10"/>
      <c r="AC914" s="10"/>
    </row>
    <row r="915" spans="1:29" ht="9" customHeight="1">
      <c r="A915" s="11"/>
      <c r="B915" s="12"/>
      <c r="C915" s="12"/>
      <c r="D915" s="12"/>
      <c r="E915" s="12"/>
      <c r="F915" s="12"/>
      <c r="G915" s="12"/>
      <c r="H915" s="18" t="s">
        <v>20</v>
      </c>
      <c r="I915" s="12"/>
      <c r="J915" s="18" t="s">
        <v>21</v>
      </c>
      <c r="K915" s="12"/>
      <c r="L915" s="12"/>
      <c r="M915" s="12"/>
      <c r="N915" s="12"/>
      <c r="O915" s="12"/>
      <c r="P915" s="12"/>
      <c r="Q915" s="12"/>
      <c r="R915" s="20" t="s">
        <v>22</v>
      </c>
      <c r="S915" s="12"/>
      <c r="T915" s="14">
        <v>0</v>
      </c>
      <c r="U915" s="12"/>
      <c r="V915" s="12"/>
      <c r="W915" s="12"/>
      <c r="X915" s="14">
        <v>900</v>
      </c>
      <c r="Y915" s="12"/>
      <c r="Z915" s="12"/>
      <c r="AA915" s="12"/>
      <c r="AB915" s="12"/>
      <c r="AC915" s="12"/>
    </row>
    <row r="916" spans="1:29" ht="9" customHeight="1">
      <c r="A916" s="13"/>
      <c r="B916" s="12"/>
      <c r="C916" s="12"/>
      <c r="D916" s="12"/>
      <c r="E916" s="12"/>
      <c r="F916" s="12"/>
      <c r="G916" s="12"/>
      <c r="H916" s="21" t="s">
        <v>25</v>
      </c>
      <c r="I916" s="22"/>
      <c r="J916" s="21"/>
      <c r="K916" s="22"/>
      <c r="L916" s="22"/>
      <c r="M916" s="22"/>
      <c r="N916" s="22"/>
      <c r="O916" s="22"/>
      <c r="P916" s="22"/>
      <c r="Q916" s="22"/>
      <c r="R916" s="21"/>
      <c r="S916" s="22"/>
      <c r="T916" s="23">
        <f>SUM(T915)</f>
        <v>0</v>
      </c>
      <c r="U916" s="22"/>
      <c r="V916" s="22"/>
      <c r="W916" s="22"/>
      <c r="X916" s="23">
        <f>SUM(X915)</f>
        <v>900</v>
      </c>
      <c r="Y916" s="22"/>
      <c r="Z916" s="22"/>
      <c r="AA916" s="22"/>
      <c r="AB916" s="22"/>
      <c r="AC916" s="22"/>
    </row>
    <row r="917" ht="18" customHeight="1"/>
    <row r="918" ht="9" customHeight="1"/>
    <row r="919" spans="1:29" ht="12.75">
      <c r="A919" s="11"/>
      <c r="B919" s="12"/>
      <c r="C919" s="11"/>
      <c r="D919" s="12"/>
      <c r="E919" s="12"/>
      <c r="F919" s="12"/>
      <c r="G919" s="12"/>
      <c r="H919" s="12"/>
      <c r="I919" s="11"/>
      <c r="J919" s="12"/>
      <c r="K919" s="12"/>
      <c r="L919" s="12"/>
      <c r="M919" s="13"/>
      <c r="N919" s="12"/>
      <c r="O919" s="12"/>
      <c r="P919" s="12"/>
      <c r="Q919" s="12"/>
      <c r="R919" s="12"/>
      <c r="S919" s="11"/>
      <c r="T919" s="12"/>
      <c r="U919" s="12"/>
      <c r="V919" s="12"/>
      <c r="W919" s="11"/>
      <c r="X919" s="12"/>
      <c r="Y919" s="12"/>
      <c r="Z919" s="12"/>
      <c r="AA919" s="1"/>
      <c r="AB919" s="1"/>
      <c r="AC919" s="1"/>
    </row>
    <row r="920" spans="1:29" ht="12.75">
      <c r="A920" s="15"/>
      <c r="B920" s="12"/>
      <c r="C920" s="16" t="s">
        <v>194</v>
      </c>
      <c r="D920" s="12"/>
      <c r="E920" s="12"/>
      <c r="F920" s="12"/>
      <c r="G920" s="12"/>
      <c r="H920" s="12"/>
      <c r="I920" s="12"/>
      <c r="J920" s="12"/>
      <c r="K920" s="12"/>
      <c r="L920" s="12"/>
      <c r="M920" s="17" t="s">
        <v>195</v>
      </c>
      <c r="N920" s="12"/>
      <c r="O920" s="12"/>
      <c r="P920" s="12"/>
      <c r="Q920" s="12"/>
      <c r="R920" s="12"/>
      <c r="S920" s="17"/>
      <c r="T920" s="12"/>
      <c r="U920" s="12"/>
      <c r="V920" s="12"/>
      <c r="W920" s="15"/>
      <c r="X920" s="12"/>
      <c r="Y920" s="12"/>
      <c r="Z920" s="12"/>
      <c r="AA920" s="2"/>
      <c r="AB920" s="2"/>
      <c r="AC920" s="2"/>
    </row>
    <row r="921" spans="1:29" ht="9" customHeight="1">
      <c r="A921" s="18"/>
      <c r="B921" s="12"/>
      <c r="C921" s="12"/>
      <c r="D921" s="12"/>
      <c r="E921" s="12"/>
      <c r="F921" s="12"/>
      <c r="G921" s="12"/>
      <c r="H921" s="19" t="s">
        <v>4</v>
      </c>
      <c r="I921" s="10"/>
      <c r="J921" s="19" t="s">
        <v>5</v>
      </c>
      <c r="K921" s="10"/>
      <c r="L921" s="10"/>
      <c r="M921" s="10"/>
      <c r="N921" s="10"/>
      <c r="O921" s="10"/>
      <c r="P921" s="10"/>
      <c r="Q921" s="10"/>
      <c r="R921" s="9" t="s">
        <v>6</v>
      </c>
      <c r="S921" s="10"/>
      <c r="T921" s="9" t="s">
        <v>7</v>
      </c>
      <c r="U921" s="10"/>
      <c r="V921" s="10"/>
      <c r="W921" s="10"/>
      <c r="X921" s="9" t="s">
        <v>8</v>
      </c>
      <c r="Y921" s="10"/>
      <c r="Z921" s="10"/>
      <c r="AA921" s="10"/>
      <c r="AB921" s="10"/>
      <c r="AC921" s="10"/>
    </row>
    <row r="922" spans="1:29" ht="9" customHeight="1">
      <c r="A922" s="11"/>
      <c r="B922" s="12"/>
      <c r="C922" s="12"/>
      <c r="D922" s="12"/>
      <c r="E922" s="12"/>
      <c r="F922" s="12"/>
      <c r="G922" s="12"/>
      <c r="H922" s="18" t="s">
        <v>20</v>
      </c>
      <c r="I922" s="12"/>
      <c r="J922" s="18" t="s">
        <v>21</v>
      </c>
      <c r="K922" s="12"/>
      <c r="L922" s="12"/>
      <c r="M922" s="12"/>
      <c r="N922" s="12"/>
      <c r="O922" s="12"/>
      <c r="P922" s="12"/>
      <c r="Q922" s="12"/>
      <c r="R922" s="20" t="s">
        <v>22</v>
      </c>
      <c r="S922" s="12"/>
      <c r="T922" s="14">
        <v>0</v>
      </c>
      <c r="U922" s="12"/>
      <c r="V922" s="12"/>
      <c r="W922" s="12"/>
      <c r="X922" s="14">
        <v>900</v>
      </c>
      <c r="Y922" s="12"/>
      <c r="Z922" s="12"/>
      <c r="AA922" s="12"/>
      <c r="AB922" s="12"/>
      <c r="AC922" s="12"/>
    </row>
    <row r="923" spans="1:29" ht="9" customHeight="1">
      <c r="A923" s="13"/>
      <c r="B923" s="12"/>
      <c r="C923" s="12"/>
      <c r="D923" s="12"/>
      <c r="E923" s="12"/>
      <c r="F923" s="12"/>
      <c r="G923" s="12"/>
      <c r="H923" s="21" t="s">
        <v>25</v>
      </c>
      <c r="I923" s="22"/>
      <c r="J923" s="21"/>
      <c r="K923" s="22"/>
      <c r="L923" s="22"/>
      <c r="M923" s="22"/>
      <c r="N923" s="22"/>
      <c r="O923" s="22"/>
      <c r="P923" s="22"/>
      <c r="Q923" s="22"/>
      <c r="R923" s="21"/>
      <c r="S923" s="22"/>
      <c r="T923" s="23">
        <f>SUM(T922)</f>
        <v>0</v>
      </c>
      <c r="U923" s="22"/>
      <c r="V923" s="22"/>
      <c r="W923" s="22"/>
      <c r="X923" s="23">
        <f>SUM(X922)</f>
        <v>900</v>
      </c>
      <c r="Y923" s="22"/>
      <c r="Z923" s="22"/>
      <c r="AA923" s="22"/>
      <c r="AB923" s="22"/>
      <c r="AC923" s="22"/>
    </row>
    <row r="924" ht="18" customHeight="1"/>
    <row r="925" ht="9" customHeight="1"/>
    <row r="926" spans="2:14" ht="9" customHeight="1">
      <c r="B926" s="13" t="s">
        <v>35</v>
      </c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</row>
    <row r="927" ht="409.5" customHeight="1" hidden="1"/>
    <row r="928" spans="1:29" ht="12.75">
      <c r="A928" s="18"/>
      <c r="B928" s="12"/>
      <c r="C928" s="12"/>
      <c r="D928" s="12"/>
      <c r="E928" s="4" t="s">
        <v>4</v>
      </c>
      <c r="G928" s="19" t="s">
        <v>5</v>
      </c>
      <c r="H928" s="10"/>
      <c r="I928" s="10"/>
      <c r="J928" s="10"/>
      <c r="L928" s="9" t="s">
        <v>36</v>
      </c>
      <c r="M928" s="10"/>
      <c r="N928" s="10"/>
      <c r="O928" s="10"/>
      <c r="P928" s="9" t="s">
        <v>6</v>
      </c>
      <c r="Q928" s="10"/>
      <c r="R928" s="10"/>
      <c r="S928" s="10"/>
      <c r="T928" s="10"/>
      <c r="U928" s="9" t="s">
        <v>7</v>
      </c>
      <c r="V928" s="10"/>
      <c r="W928" s="10"/>
      <c r="X928" s="10"/>
      <c r="Y928" s="9" t="s">
        <v>8</v>
      </c>
      <c r="Z928" s="10"/>
      <c r="AA928" s="10"/>
      <c r="AB928" s="10"/>
      <c r="AC928" s="10"/>
    </row>
    <row r="929" spans="1:29" ht="12.75">
      <c r="A929" s="18"/>
      <c r="B929" s="12"/>
      <c r="C929" s="12"/>
      <c r="D929" s="12"/>
      <c r="E929" s="3" t="s">
        <v>20</v>
      </c>
      <c r="G929" s="18" t="s">
        <v>21</v>
      </c>
      <c r="H929" s="12"/>
      <c r="I929" s="12"/>
      <c r="J929" s="12"/>
      <c r="L929" s="20">
        <v>4</v>
      </c>
      <c r="M929" s="12"/>
      <c r="N929" s="12"/>
      <c r="O929" s="12"/>
      <c r="P929" s="20" t="s">
        <v>22</v>
      </c>
      <c r="Q929" s="12"/>
      <c r="R929" s="12"/>
      <c r="S929" s="12"/>
      <c r="T929" s="12"/>
      <c r="U929" s="14">
        <v>0</v>
      </c>
      <c r="V929" s="12"/>
      <c r="W929" s="12"/>
      <c r="X929" s="12"/>
      <c r="Y929" s="14">
        <f>X901+X908+X915+X922</f>
        <v>3675</v>
      </c>
      <c r="Z929" s="12"/>
      <c r="AA929" s="12"/>
      <c r="AB929" s="12"/>
      <c r="AC929" s="12"/>
    </row>
    <row r="930" spans="1:29" ht="12.75">
      <c r="A930" s="13"/>
      <c r="B930" s="12"/>
      <c r="C930" s="12"/>
      <c r="D930" s="12"/>
      <c r="E930" s="5" t="s">
        <v>25</v>
      </c>
      <c r="G930" s="21"/>
      <c r="H930" s="22"/>
      <c r="I930" s="22"/>
      <c r="J930" s="22"/>
      <c r="L930" s="21"/>
      <c r="M930" s="22"/>
      <c r="N930" s="22"/>
      <c r="O930" s="22"/>
      <c r="P930" s="21"/>
      <c r="Q930" s="22"/>
      <c r="R930" s="22"/>
      <c r="S930" s="22"/>
      <c r="T930" s="22"/>
      <c r="U930" s="23">
        <f>SUM(U929)</f>
        <v>0</v>
      </c>
      <c r="V930" s="22"/>
      <c r="W930" s="22"/>
      <c r="X930" s="22"/>
      <c r="Y930" s="23">
        <f>SUM(Y929)</f>
        <v>3675</v>
      </c>
      <c r="Z930" s="22"/>
      <c r="AA930" s="22"/>
      <c r="AB930" s="22"/>
      <c r="AC930" s="22"/>
    </row>
    <row r="931" ht="21.75" customHeight="1"/>
    <row r="932" spans="1:13" ht="12.75">
      <c r="A932" s="13" t="s">
        <v>196</v>
      </c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</row>
    <row r="933" ht="0" customHeight="1" hidden="1"/>
    <row r="934" spans="1:29" ht="12.75">
      <c r="A934" s="18"/>
      <c r="B934" s="12"/>
      <c r="C934" s="12"/>
      <c r="D934" s="12"/>
      <c r="E934" s="4" t="s">
        <v>4</v>
      </c>
      <c r="G934" s="19" t="s">
        <v>5</v>
      </c>
      <c r="H934" s="10"/>
      <c r="I934" s="10"/>
      <c r="J934" s="10"/>
      <c r="L934" s="9" t="s">
        <v>36</v>
      </c>
      <c r="M934" s="10"/>
      <c r="N934" s="10"/>
      <c r="O934" s="10"/>
      <c r="P934" s="9" t="s">
        <v>6</v>
      </c>
      <c r="Q934" s="10"/>
      <c r="R934" s="10"/>
      <c r="S934" s="10"/>
      <c r="T934" s="10"/>
      <c r="U934" s="9" t="s">
        <v>7</v>
      </c>
      <c r="V934" s="10"/>
      <c r="W934" s="10"/>
      <c r="X934" s="10"/>
      <c r="Y934" s="9" t="s">
        <v>8</v>
      </c>
      <c r="Z934" s="10"/>
      <c r="AA934" s="10"/>
      <c r="AB934" s="10"/>
      <c r="AC934" s="10"/>
    </row>
    <row r="935" spans="1:29" ht="12.75">
      <c r="A935" s="18"/>
      <c r="B935" s="12"/>
      <c r="C935" s="12"/>
      <c r="D935" s="12"/>
      <c r="E935" s="3" t="s">
        <v>20</v>
      </c>
      <c r="G935" s="18" t="s">
        <v>21</v>
      </c>
      <c r="H935" s="12"/>
      <c r="I935" s="12"/>
      <c r="J935" s="12"/>
      <c r="L935" s="20">
        <v>4</v>
      </c>
      <c r="M935" s="12"/>
      <c r="N935" s="12"/>
      <c r="O935" s="12"/>
      <c r="P935" s="20" t="s">
        <v>22</v>
      </c>
      <c r="Q935" s="12"/>
      <c r="R935" s="12"/>
      <c r="S935" s="12"/>
      <c r="T935" s="12"/>
      <c r="U935" s="14">
        <v>0</v>
      </c>
      <c r="V935" s="12"/>
      <c r="W935" s="12"/>
      <c r="X935" s="12"/>
      <c r="Y935" s="14">
        <f>Y929</f>
        <v>3675</v>
      </c>
      <c r="Z935" s="12"/>
      <c r="AA935" s="12"/>
      <c r="AB935" s="12"/>
      <c r="AC935" s="12"/>
    </row>
    <row r="936" spans="1:29" ht="12.75">
      <c r="A936" s="13"/>
      <c r="B936" s="12"/>
      <c r="C936" s="12"/>
      <c r="D936" s="12"/>
      <c r="E936" s="5" t="s">
        <v>25</v>
      </c>
      <c r="G936" s="21"/>
      <c r="H936" s="22"/>
      <c r="I936" s="22"/>
      <c r="J936" s="22"/>
      <c r="L936" s="21"/>
      <c r="M936" s="22"/>
      <c r="N936" s="22"/>
      <c r="O936" s="22"/>
      <c r="P936" s="21"/>
      <c r="Q936" s="22"/>
      <c r="R936" s="22"/>
      <c r="S936" s="22"/>
      <c r="T936" s="22"/>
      <c r="U936" s="23">
        <f>SUM(U935)</f>
        <v>0</v>
      </c>
      <c r="V936" s="22"/>
      <c r="W936" s="22"/>
      <c r="X936" s="22"/>
      <c r="Y936" s="23">
        <f>SUM(Y935)</f>
        <v>3675</v>
      </c>
      <c r="Z936" s="22"/>
      <c r="AA936" s="22"/>
      <c r="AB936" s="22"/>
      <c r="AC936" s="22"/>
    </row>
    <row r="937" ht="21.75" customHeight="1"/>
    <row r="938" spans="1:29" ht="12.75">
      <c r="A938" s="11" t="s">
        <v>197</v>
      </c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</row>
    <row r="939" spans="1:29" ht="12.75">
      <c r="A939" s="11" t="s">
        <v>1</v>
      </c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</row>
    <row r="940" spans="1:29" ht="12.75">
      <c r="A940" s="11"/>
      <c r="B940" s="12"/>
      <c r="C940" s="11"/>
      <c r="D940" s="12"/>
      <c r="E940" s="12"/>
      <c r="F940" s="12"/>
      <c r="G940" s="12"/>
      <c r="H940" s="12"/>
      <c r="I940" s="11"/>
      <c r="J940" s="12"/>
      <c r="K940" s="12"/>
      <c r="L940" s="12"/>
      <c r="M940" s="13"/>
      <c r="N940" s="12"/>
      <c r="O940" s="12"/>
      <c r="P940" s="12"/>
      <c r="Q940" s="12"/>
      <c r="R940" s="12"/>
      <c r="S940" s="11"/>
      <c r="T940" s="12"/>
      <c r="U940" s="12"/>
      <c r="V940" s="12"/>
      <c r="W940" s="11"/>
      <c r="X940" s="12"/>
      <c r="Y940" s="12"/>
      <c r="Z940" s="12"/>
      <c r="AA940" s="1"/>
      <c r="AB940" s="1"/>
      <c r="AC940" s="1"/>
    </row>
    <row r="941" spans="1:29" ht="12.75">
      <c r="A941" s="15"/>
      <c r="B941" s="12"/>
      <c r="C941" s="16" t="s">
        <v>198</v>
      </c>
      <c r="D941" s="12"/>
      <c r="E941" s="12"/>
      <c r="F941" s="12"/>
      <c r="G941" s="12"/>
      <c r="H941" s="12"/>
      <c r="I941" s="12"/>
      <c r="J941" s="12"/>
      <c r="K941" s="12"/>
      <c r="L941" s="12"/>
      <c r="M941" s="17" t="s">
        <v>199</v>
      </c>
      <c r="N941" s="12"/>
      <c r="O941" s="12"/>
      <c r="P941" s="12"/>
      <c r="Q941" s="12"/>
      <c r="R941" s="12"/>
      <c r="S941" s="17"/>
      <c r="T941" s="12"/>
      <c r="U941" s="12"/>
      <c r="V941" s="12"/>
      <c r="W941" s="15"/>
      <c r="X941" s="12"/>
      <c r="Y941" s="12"/>
      <c r="Z941" s="12"/>
      <c r="AA941" s="2"/>
      <c r="AB941" s="2"/>
      <c r="AC941" s="2"/>
    </row>
    <row r="942" spans="1:29" ht="9" customHeight="1">
      <c r="A942" s="18"/>
      <c r="B942" s="12"/>
      <c r="C942" s="12"/>
      <c r="D942" s="12"/>
      <c r="E942" s="12"/>
      <c r="F942" s="12"/>
      <c r="G942" s="12"/>
      <c r="H942" s="19" t="s">
        <v>4</v>
      </c>
      <c r="I942" s="10"/>
      <c r="J942" s="19" t="s">
        <v>5</v>
      </c>
      <c r="K942" s="10"/>
      <c r="L942" s="10"/>
      <c r="M942" s="10"/>
      <c r="N942" s="10"/>
      <c r="O942" s="10"/>
      <c r="P942" s="10"/>
      <c r="Q942" s="10"/>
      <c r="R942" s="9" t="s">
        <v>6</v>
      </c>
      <c r="S942" s="10"/>
      <c r="T942" s="9" t="s">
        <v>7</v>
      </c>
      <c r="U942" s="10"/>
      <c r="V942" s="10"/>
      <c r="W942" s="10"/>
      <c r="X942" s="9" t="s">
        <v>8</v>
      </c>
      <c r="Y942" s="10"/>
      <c r="Z942" s="10"/>
      <c r="AA942" s="10"/>
      <c r="AB942" s="10"/>
      <c r="AC942" s="10"/>
    </row>
    <row r="943" spans="1:29" ht="9" customHeight="1">
      <c r="A943" s="11"/>
      <c r="B943" s="12"/>
      <c r="C943" s="12"/>
      <c r="D943" s="12"/>
      <c r="E943" s="12"/>
      <c r="F943" s="12"/>
      <c r="G943" s="12"/>
      <c r="H943" s="18" t="s">
        <v>10</v>
      </c>
      <c r="I943" s="12"/>
      <c r="J943" s="18" t="s">
        <v>11</v>
      </c>
      <c r="K943" s="12"/>
      <c r="L943" s="12"/>
      <c r="M943" s="12"/>
      <c r="N943" s="12"/>
      <c r="O943" s="12"/>
      <c r="P943" s="12"/>
      <c r="Q943" s="12"/>
      <c r="T943" s="14">
        <v>8</v>
      </c>
      <c r="U943" s="12"/>
      <c r="V943" s="12"/>
      <c r="W943" s="12"/>
      <c r="X943" s="14">
        <v>259.9</v>
      </c>
      <c r="Y943" s="12"/>
      <c r="Z943" s="12"/>
      <c r="AA943" s="12"/>
      <c r="AB943" s="12"/>
      <c r="AC943" s="12"/>
    </row>
    <row r="944" spans="1:29" ht="9" customHeight="1">
      <c r="A944" s="11"/>
      <c r="B944" s="12"/>
      <c r="C944" s="12"/>
      <c r="D944" s="12"/>
      <c r="E944" s="12"/>
      <c r="F944" s="12"/>
      <c r="G944" s="12"/>
      <c r="H944" s="18" t="s">
        <v>12</v>
      </c>
      <c r="I944" s="12"/>
      <c r="J944" s="18" t="s">
        <v>13</v>
      </c>
      <c r="K944" s="12"/>
      <c r="L944" s="12"/>
      <c r="M944" s="12"/>
      <c r="N944" s="12"/>
      <c r="O944" s="12"/>
      <c r="P944" s="12"/>
      <c r="Q944" s="12"/>
      <c r="T944" s="14">
        <v>8</v>
      </c>
      <c r="U944" s="12"/>
      <c r="V944" s="12"/>
      <c r="W944" s="12"/>
      <c r="X944" s="14">
        <v>259.9</v>
      </c>
      <c r="Y944" s="12"/>
      <c r="Z944" s="12"/>
      <c r="AA944" s="12"/>
      <c r="AB944" s="12"/>
      <c r="AC944" s="12"/>
    </row>
    <row r="945" spans="1:29" ht="9" customHeight="1">
      <c r="A945" s="11"/>
      <c r="B945" s="12"/>
      <c r="C945" s="12"/>
      <c r="D945" s="12"/>
      <c r="E945" s="12"/>
      <c r="F945" s="12"/>
      <c r="G945" s="12"/>
      <c r="H945" s="18" t="s">
        <v>14</v>
      </c>
      <c r="I945" s="12"/>
      <c r="J945" s="18" t="s">
        <v>15</v>
      </c>
      <c r="K945" s="12"/>
      <c r="L945" s="12"/>
      <c r="M945" s="12"/>
      <c r="N945" s="12"/>
      <c r="O945" s="12"/>
      <c r="P945" s="12"/>
      <c r="Q945" s="12"/>
      <c r="T945" s="14">
        <v>65</v>
      </c>
      <c r="U945" s="12"/>
      <c r="V945" s="12"/>
      <c r="W945" s="12"/>
      <c r="X945" s="14">
        <v>2032.18</v>
      </c>
      <c r="Y945" s="12"/>
      <c r="Z945" s="12"/>
      <c r="AA945" s="12"/>
      <c r="AB945" s="12"/>
      <c r="AC945" s="12"/>
    </row>
    <row r="946" spans="1:29" ht="9" customHeight="1">
      <c r="A946" s="11"/>
      <c r="B946" s="12"/>
      <c r="C946" s="12"/>
      <c r="D946" s="12"/>
      <c r="E946" s="12"/>
      <c r="F946" s="12"/>
      <c r="G946" s="12"/>
      <c r="H946" s="18" t="s">
        <v>18</v>
      </c>
      <c r="I946" s="12"/>
      <c r="J946" s="18" t="s">
        <v>19</v>
      </c>
      <c r="K946" s="12"/>
      <c r="L946" s="12"/>
      <c r="M946" s="12"/>
      <c r="N946" s="12"/>
      <c r="O946" s="12"/>
      <c r="P946" s="12"/>
      <c r="Q946" s="12"/>
      <c r="T946" s="14">
        <v>24</v>
      </c>
      <c r="U946" s="12"/>
      <c r="V946" s="12"/>
      <c r="W946" s="12"/>
      <c r="X946" s="14">
        <v>753.61</v>
      </c>
      <c r="Y946" s="12"/>
      <c r="Z946" s="12"/>
      <c r="AA946" s="12"/>
      <c r="AB946" s="12"/>
      <c r="AC946" s="12"/>
    </row>
    <row r="947" spans="1:29" ht="9" customHeight="1">
      <c r="A947" s="11"/>
      <c r="B947" s="12"/>
      <c r="C947" s="12"/>
      <c r="D947" s="12"/>
      <c r="E947" s="12"/>
      <c r="F947" s="12"/>
      <c r="G947" s="12"/>
      <c r="H947" s="18" t="s">
        <v>20</v>
      </c>
      <c r="I947" s="12"/>
      <c r="J947" s="18" t="s">
        <v>21</v>
      </c>
      <c r="K947" s="12"/>
      <c r="L947" s="12"/>
      <c r="M947" s="12"/>
      <c r="N947" s="12"/>
      <c r="O947" s="12"/>
      <c r="P947" s="12"/>
      <c r="Q947" s="12"/>
      <c r="R947" s="20" t="s">
        <v>22</v>
      </c>
      <c r="S947" s="12"/>
      <c r="T947" s="14">
        <v>1881.25</v>
      </c>
      <c r="U947" s="12"/>
      <c r="V947" s="12"/>
      <c r="W947" s="12"/>
      <c r="X947" s="14">
        <v>58881</v>
      </c>
      <c r="Y947" s="12"/>
      <c r="Z947" s="12"/>
      <c r="AA947" s="12"/>
      <c r="AB947" s="12"/>
      <c r="AC947" s="12"/>
    </row>
    <row r="948" spans="1:29" ht="9" customHeight="1">
      <c r="A948" s="11"/>
      <c r="B948" s="12"/>
      <c r="C948" s="12"/>
      <c r="D948" s="12"/>
      <c r="E948" s="12"/>
      <c r="F948" s="12"/>
      <c r="G948" s="12"/>
      <c r="H948" s="18" t="s">
        <v>28</v>
      </c>
      <c r="I948" s="12"/>
      <c r="J948" s="18" t="s">
        <v>28</v>
      </c>
      <c r="K948" s="12"/>
      <c r="L948" s="12"/>
      <c r="M948" s="12"/>
      <c r="N948" s="12"/>
      <c r="O948" s="12"/>
      <c r="P948" s="12"/>
      <c r="Q948" s="12"/>
      <c r="T948" s="14">
        <v>56.25</v>
      </c>
      <c r="U948" s="12"/>
      <c r="V948" s="12"/>
      <c r="W948" s="12"/>
      <c r="X948" s="14">
        <v>1744.94</v>
      </c>
      <c r="Y948" s="12"/>
      <c r="Z948" s="12"/>
      <c r="AA948" s="12"/>
      <c r="AB948" s="12"/>
      <c r="AC948" s="12"/>
    </row>
    <row r="949" spans="1:29" ht="9" customHeight="1">
      <c r="A949" s="11"/>
      <c r="B949" s="12"/>
      <c r="C949" s="12"/>
      <c r="D949" s="12"/>
      <c r="E949" s="12"/>
      <c r="F949" s="12"/>
      <c r="G949" s="12"/>
      <c r="H949" s="18" t="s">
        <v>43</v>
      </c>
      <c r="I949" s="12"/>
      <c r="J949" s="18" t="s">
        <v>44</v>
      </c>
      <c r="K949" s="12"/>
      <c r="L949" s="12"/>
      <c r="M949" s="12"/>
      <c r="N949" s="12"/>
      <c r="O949" s="12"/>
      <c r="P949" s="12"/>
      <c r="Q949" s="12"/>
      <c r="T949" s="14">
        <v>34</v>
      </c>
      <c r="U949" s="12"/>
      <c r="V949" s="12"/>
      <c r="W949" s="12"/>
      <c r="X949" s="14">
        <v>1062.09</v>
      </c>
      <c r="Y949" s="12"/>
      <c r="Z949" s="12"/>
      <c r="AA949" s="12"/>
      <c r="AB949" s="12"/>
      <c r="AC949" s="12"/>
    </row>
    <row r="950" spans="1:29" ht="9" customHeight="1">
      <c r="A950" s="11"/>
      <c r="B950" s="12"/>
      <c r="C950" s="12"/>
      <c r="D950" s="12"/>
      <c r="E950" s="12"/>
      <c r="F950" s="12"/>
      <c r="G950" s="12"/>
      <c r="H950" s="18" t="s">
        <v>23</v>
      </c>
      <c r="I950" s="12"/>
      <c r="J950" s="18" t="s">
        <v>24</v>
      </c>
      <c r="K950" s="12"/>
      <c r="L950" s="12"/>
      <c r="M950" s="12"/>
      <c r="N950" s="12"/>
      <c r="O950" s="12"/>
      <c r="P950" s="12"/>
      <c r="Q950" s="12"/>
      <c r="T950" s="14">
        <v>12</v>
      </c>
      <c r="U950" s="12"/>
      <c r="V950" s="12"/>
      <c r="W950" s="12"/>
      <c r="X950" s="14">
        <v>384.85</v>
      </c>
      <c r="Y950" s="12"/>
      <c r="Z950" s="12"/>
      <c r="AA950" s="12"/>
      <c r="AB950" s="12"/>
      <c r="AC950" s="12"/>
    </row>
    <row r="951" spans="1:29" ht="9" customHeight="1">
      <c r="A951" s="13"/>
      <c r="B951" s="12"/>
      <c r="C951" s="12"/>
      <c r="D951" s="12"/>
      <c r="E951" s="12"/>
      <c r="F951" s="12"/>
      <c r="G951" s="12"/>
      <c r="H951" s="21" t="s">
        <v>25</v>
      </c>
      <c r="I951" s="22"/>
      <c r="J951" s="21"/>
      <c r="K951" s="22"/>
      <c r="L951" s="22"/>
      <c r="M951" s="22"/>
      <c r="N951" s="22"/>
      <c r="O951" s="22"/>
      <c r="P951" s="22"/>
      <c r="Q951" s="22"/>
      <c r="R951" s="21"/>
      <c r="S951" s="22"/>
      <c r="T951" s="23">
        <f>SUM(T943:W950)</f>
        <v>2088.5</v>
      </c>
      <c r="U951" s="22"/>
      <c r="V951" s="22"/>
      <c r="W951" s="22"/>
      <c r="X951" s="23">
        <f>SUM(X943:AC950)</f>
        <v>65378.469999999994</v>
      </c>
      <c r="Y951" s="22"/>
      <c r="Z951" s="22"/>
      <c r="AA951" s="22"/>
      <c r="AB951" s="22"/>
      <c r="AC951" s="22"/>
    </row>
    <row r="952" ht="9" customHeight="1"/>
    <row r="953" spans="2:14" ht="9" customHeight="1">
      <c r="B953" s="13" t="s">
        <v>35</v>
      </c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</row>
    <row r="954" ht="409.5" customHeight="1" hidden="1"/>
    <row r="955" spans="1:29" ht="12.75">
      <c r="A955" s="18"/>
      <c r="B955" s="12"/>
      <c r="C955" s="12"/>
      <c r="D955" s="12"/>
      <c r="E955" s="4" t="s">
        <v>4</v>
      </c>
      <c r="G955" s="19" t="s">
        <v>5</v>
      </c>
      <c r="H955" s="10"/>
      <c r="I955" s="10"/>
      <c r="J955" s="10"/>
      <c r="L955" s="9" t="s">
        <v>36</v>
      </c>
      <c r="M955" s="10"/>
      <c r="N955" s="10"/>
      <c r="O955" s="10"/>
      <c r="P955" s="9" t="s">
        <v>6</v>
      </c>
      <c r="Q955" s="10"/>
      <c r="R955" s="10"/>
      <c r="S955" s="10"/>
      <c r="T955" s="10"/>
      <c r="U955" s="9" t="s">
        <v>7</v>
      </c>
      <c r="V955" s="10"/>
      <c r="W955" s="10"/>
      <c r="X955" s="10"/>
      <c r="Y955" s="9" t="s">
        <v>8</v>
      </c>
      <c r="Z955" s="10"/>
      <c r="AA955" s="10"/>
      <c r="AB955" s="10"/>
      <c r="AC955" s="10"/>
    </row>
    <row r="956" spans="1:29" ht="12.75">
      <c r="A956" s="18"/>
      <c r="B956" s="12"/>
      <c r="C956" s="12"/>
      <c r="D956" s="12"/>
      <c r="E956" s="3" t="s">
        <v>10</v>
      </c>
      <c r="G956" s="18" t="s">
        <v>11</v>
      </c>
      <c r="H956" s="12"/>
      <c r="I956" s="12"/>
      <c r="J956" s="12"/>
      <c r="L956" s="20">
        <v>1</v>
      </c>
      <c r="M956" s="12"/>
      <c r="N956" s="12"/>
      <c r="O956" s="12"/>
      <c r="U956" s="14">
        <v>8</v>
      </c>
      <c r="V956" s="12"/>
      <c r="W956" s="12"/>
      <c r="X956" s="12"/>
      <c r="Y956" s="14">
        <f aca="true" t="shared" si="4" ref="Y956:Y963">X943</f>
        <v>259.9</v>
      </c>
      <c r="Z956" s="12"/>
      <c r="AA956" s="12"/>
      <c r="AB956" s="12"/>
      <c r="AC956" s="12"/>
    </row>
    <row r="957" spans="1:29" ht="12.75">
      <c r="A957" s="18"/>
      <c r="B957" s="12"/>
      <c r="C957" s="12"/>
      <c r="D957" s="12"/>
      <c r="E957" s="3" t="s">
        <v>12</v>
      </c>
      <c r="G957" s="18" t="s">
        <v>13</v>
      </c>
      <c r="H957" s="12"/>
      <c r="I957" s="12"/>
      <c r="J957" s="12"/>
      <c r="L957" s="20">
        <v>1</v>
      </c>
      <c r="M957" s="12"/>
      <c r="N957" s="12"/>
      <c r="O957" s="12"/>
      <c r="U957" s="14">
        <v>8</v>
      </c>
      <c r="V957" s="12"/>
      <c r="W957" s="12"/>
      <c r="X957" s="12"/>
      <c r="Y957" s="14">
        <f t="shared" si="4"/>
        <v>259.9</v>
      </c>
      <c r="Z957" s="12"/>
      <c r="AA957" s="12"/>
      <c r="AB957" s="12"/>
      <c r="AC957" s="12"/>
    </row>
    <row r="958" spans="1:29" ht="12.75">
      <c r="A958" s="18"/>
      <c r="B958" s="12"/>
      <c r="C958" s="12"/>
      <c r="D958" s="12"/>
      <c r="E958" s="3" t="s">
        <v>14</v>
      </c>
      <c r="G958" s="18" t="s">
        <v>15</v>
      </c>
      <c r="H958" s="12"/>
      <c r="I958" s="12"/>
      <c r="J958" s="12"/>
      <c r="L958" s="20">
        <v>1</v>
      </c>
      <c r="M958" s="12"/>
      <c r="N958" s="12"/>
      <c r="O958" s="12"/>
      <c r="U958" s="14">
        <v>65</v>
      </c>
      <c r="V958" s="12"/>
      <c r="W958" s="12"/>
      <c r="X958" s="12"/>
      <c r="Y958" s="14">
        <f t="shared" si="4"/>
        <v>2032.18</v>
      </c>
      <c r="Z958" s="12"/>
      <c r="AA958" s="12"/>
      <c r="AB958" s="12"/>
      <c r="AC958" s="12"/>
    </row>
    <row r="959" spans="1:29" ht="12.75">
      <c r="A959" s="18"/>
      <c r="B959" s="12"/>
      <c r="C959" s="12"/>
      <c r="D959" s="12"/>
      <c r="E959" s="3" t="s">
        <v>18</v>
      </c>
      <c r="G959" s="18" t="s">
        <v>19</v>
      </c>
      <c r="H959" s="12"/>
      <c r="I959" s="12"/>
      <c r="J959" s="12"/>
      <c r="L959" s="20">
        <v>1</v>
      </c>
      <c r="M959" s="12"/>
      <c r="N959" s="12"/>
      <c r="O959" s="12"/>
      <c r="U959" s="14">
        <v>24</v>
      </c>
      <c r="V959" s="12"/>
      <c r="W959" s="12"/>
      <c r="X959" s="12"/>
      <c r="Y959" s="14">
        <f t="shared" si="4"/>
        <v>753.61</v>
      </c>
      <c r="Z959" s="12"/>
      <c r="AA959" s="12"/>
      <c r="AB959" s="12"/>
      <c r="AC959" s="12"/>
    </row>
    <row r="960" spans="1:29" ht="12.75">
      <c r="A960" s="18"/>
      <c r="B960" s="12"/>
      <c r="C960" s="12"/>
      <c r="D960" s="12"/>
      <c r="E960" s="3" t="s">
        <v>20</v>
      </c>
      <c r="G960" s="18" t="s">
        <v>21</v>
      </c>
      <c r="H960" s="12"/>
      <c r="I960" s="12"/>
      <c r="J960" s="12"/>
      <c r="L960" s="20">
        <v>1</v>
      </c>
      <c r="M960" s="12"/>
      <c r="N960" s="12"/>
      <c r="O960" s="12"/>
      <c r="P960" s="20" t="s">
        <v>22</v>
      </c>
      <c r="Q960" s="12"/>
      <c r="R960" s="12"/>
      <c r="S960" s="12"/>
      <c r="T960" s="12"/>
      <c r="U960" s="14">
        <v>1881.25</v>
      </c>
      <c r="V960" s="12"/>
      <c r="W960" s="12"/>
      <c r="X960" s="12"/>
      <c r="Y960" s="14">
        <f t="shared" si="4"/>
        <v>58881</v>
      </c>
      <c r="Z960" s="12"/>
      <c r="AA960" s="12"/>
      <c r="AB960" s="12"/>
      <c r="AC960" s="12"/>
    </row>
    <row r="961" spans="1:29" ht="12.75">
      <c r="A961" s="18"/>
      <c r="B961" s="12"/>
      <c r="C961" s="12"/>
      <c r="D961" s="12"/>
      <c r="E961" s="3" t="s">
        <v>28</v>
      </c>
      <c r="G961" s="18" t="s">
        <v>28</v>
      </c>
      <c r="H961" s="12"/>
      <c r="I961" s="12"/>
      <c r="J961" s="12"/>
      <c r="L961" s="20">
        <v>1</v>
      </c>
      <c r="M961" s="12"/>
      <c r="N961" s="12"/>
      <c r="O961" s="12"/>
      <c r="U961" s="14">
        <v>56.25</v>
      </c>
      <c r="V961" s="12"/>
      <c r="W961" s="12"/>
      <c r="X961" s="12"/>
      <c r="Y961" s="14">
        <f t="shared" si="4"/>
        <v>1744.94</v>
      </c>
      <c r="Z961" s="12"/>
      <c r="AA961" s="12"/>
      <c r="AB961" s="12"/>
      <c r="AC961" s="12"/>
    </row>
    <row r="962" spans="1:29" ht="12.75">
      <c r="A962" s="18"/>
      <c r="B962" s="12"/>
      <c r="C962" s="12"/>
      <c r="D962" s="12"/>
      <c r="E962" s="3" t="s">
        <v>43</v>
      </c>
      <c r="G962" s="18" t="s">
        <v>44</v>
      </c>
      <c r="H962" s="12"/>
      <c r="I962" s="12"/>
      <c r="J962" s="12"/>
      <c r="L962" s="20">
        <v>1</v>
      </c>
      <c r="M962" s="12"/>
      <c r="N962" s="12"/>
      <c r="O962" s="12"/>
      <c r="U962" s="14">
        <v>34</v>
      </c>
      <c r="V962" s="12"/>
      <c r="W962" s="12"/>
      <c r="X962" s="12"/>
      <c r="Y962" s="14">
        <f t="shared" si="4"/>
        <v>1062.09</v>
      </c>
      <c r="Z962" s="12"/>
      <c r="AA962" s="12"/>
      <c r="AB962" s="12"/>
      <c r="AC962" s="12"/>
    </row>
    <row r="963" spans="1:29" ht="12.75">
      <c r="A963" s="18"/>
      <c r="B963" s="12"/>
      <c r="C963" s="12"/>
      <c r="D963" s="12"/>
      <c r="E963" s="3" t="s">
        <v>23</v>
      </c>
      <c r="G963" s="18" t="s">
        <v>24</v>
      </c>
      <c r="H963" s="12"/>
      <c r="I963" s="12"/>
      <c r="J963" s="12"/>
      <c r="L963" s="20">
        <v>1</v>
      </c>
      <c r="M963" s="12"/>
      <c r="N963" s="12"/>
      <c r="O963" s="12"/>
      <c r="U963" s="14">
        <v>12</v>
      </c>
      <c r="V963" s="12"/>
      <c r="W963" s="12"/>
      <c r="X963" s="12"/>
      <c r="Y963" s="14">
        <f t="shared" si="4"/>
        <v>384.85</v>
      </c>
      <c r="Z963" s="12"/>
      <c r="AA963" s="12"/>
      <c r="AB963" s="12"/>
      <c r="AC963" s="12"/>
    </row>
    <row r="964" spans="1:29" ht="12.75">
      <c r="A964" s="13"/>
      <c r="B964" s="12"/>
      <c r="C964" s="12"/>
      <c r="D964" s="12"/>
      <c r="E964" s="5" t="s">
        <v>25</v>
      </c>
      <c r="G964" s="21"/>
      <c r="H964" s="22"/>
      <c r="I964" s="22"/>
      <c r="J964" s="22"/>
      <c r="L964" s="21"/>
      <c r="M964" s="22"/>
      <c r="N964" s="22"/>
      <c r="O964" s="22"/>
      <c r="P964" s="21"/>
      <c r="Q964" s="22"/>
      <c r="R964" s="22"/>
      <c r="S964" s="22"/>
      <c r="T964" s="22"/>
      <c r="U964" s="23">
        <f>SUM(U956:X963)</f>
        <v>2088.5</v>
      </c>
      <c r="V964" s="22"/>
      <c r="W964" s="22"/>
      <c r="X964" s="22"/>
      <c r="Y964" s="23">
        <f>SUM(Y956:AC963)</f>
        <v>65378.469999999994</v>
      </c>
      <c r="Z964" s="22"/>
      <c r="AA964" s="22"/>
      <c r="AB964" s="22"/>
      <c r="AC964" s="22"/>
    </row>
    <row r="965" spans="1:13" ht="12.75" hidden="1">
      <c r="A965" s="13" t="s">
        <v>200</v>
      </c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</row>
    <row r="966" spans="1:13" ht="12.7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</row>
    <row r="967" ht="0" customHeight="1" hidden="1"/>
    <row r="968" spans="1:29" ht="12.75">
      <c r="A968" s="18"/>
      <c r="B968" s="12"/>
      <c r="C968" s="12"/>
      <c r="D968" s="12"/>
      <c r="E968" s="4" t="s">
        <v>4</v>
      </c>
      <c r="G968" s="19" t="s">
        <v>5</v>
      </c>
      <c r="H968" s="10"/>
      <c r="I968" s="10"/>
      <c r="J968" s="10"/>
      <c r="L968" s="9" t="s">
        <v>36</v>
      </c>
      <c r="M968" s="10"/>
      <c r="N968" s="10"/>
      <c r="O968" s="10"/>
      <c r="P968" s="9" t="s">
        <v>6</v>
      </c>
      <c r="Q968" s="10"/>
      <c r="R968" s="10"/>
      <c r="S968" s="10"/>
      <c r="T968" s="10"/>
      <c r="U968" s="9" t="s">
        <v>7</v>
      </c>
      <c r="V968" s="10"/>
      <c r="W968" s="10"/>
      <c r="X968" s="10"/>
      <c r="Y968" s="9" t="s">
        <v>8</v>
      </c>
      <c r="Z968" s="10"/>
      <c r="AA968" s="10"/>
      <c r="AB968" s="10"/>
      <c r="AC968" s="10"/>
    </row>
    <row r="969" spans="1:29" ht="12.75">
      <c r="A969" s="18"/>
      <c r="B969" s="12"/>
      <c r="C969" s="12"/>
      <c r="D969" s="12"/>
      <c r="E969" s="3" t="s">
        <v>10</v>
      </c>
      <c r="G969" s="18" t="s">
        <v>11</v>
      </c>
      <c r="H969" s="12"/>
      <c r="I969" s="12"/>
      <c r="J969" s="12"/>
      <c r="L969" s="20">
        <v>1</v>
      </c>
      <c r="M969" s="12"/>
      <c r="N969" s="12"/>
      <c r="O969" s="12"/>
      <c r="U969" s="14">
        <v>8</v>
      </c>
      <c r="V969" s="12"/>
      <c r="W969" s="12"/>
      <c r="X969" s="12"/>
      <c r="Y969" s="14">
        <f aca="true" t="shared" si="5" ref="Y969:Y976">Y956</f>
        <v>259.9</v>
      </c>
      <c r="Z969" s="12"/>
      <c r="AA969" s="12"/>
      <c r="AB969" s="12"/>
      <c r="AC969" s="12"/>
    </row>
    <row r="970" spans="1:29" ht="12.75">
      <c r="A970" s="18"/>
      <c r="B970" s="12"/>
      <c r="C970" s="12"/>
      <c r="D970" s="12"/>
      <c r="E970" s="3" t="s">
        <v>12</v>
      </c>
      <c r="G970" s="18" t="s">
        <v>13</v>
      </c>
      <c r="H970" s="12"/>
      <c r="I970" s="12"/>
      <c r="J970" s="12"/>
      <c r="L970" s="20">
        <v>1</v>
      </c>
      <c r="M970" s="12"/>
      <c r="N970" s="12"/>
      <c r="O970" s="12"/>
      <c r="U970" s="14">
        <v>8</v>
      </c>
      <c r="V970" s="12"/>
      <c r="W970" s="12"/>
      <c r="X970" s="12"/>
      <c r="Y970" s="14">
        <f t="shared" si="5"/>
        <v>259.9</v>
      </c>
      <c r="Z970" s="12"/>
      <c r="AA970" s="12"/>
      <c r="AB970" s="12"/>
      <c r="AC970" s="12"/>
    </row>
    <row r="971" spans="1:29" ht="12.75">
      <c r="A971" s="18"/>
      <c r="B971" s="12"/>
      <c r="C971" s="12"/>
      <c r="D971" s="12"/>
      <c r="E971" s="3" t="s">
        <v>14</v>
      </c>
      <c r="G971" s="18" t="s">
        <v>15</v>
      </c>
      <c r="H971" s="12"/>
      <c r="I971" s="12"/>
      <c r="J971" s="12"/>
      <c r="L971" s="20">
        <v>1</v>
      </c>
      <c r="M971" s="12"/>
      <c r="N971" s="12"/>
      <c r="O971" s="12"/>
      <c r="U971" s="14">
        <v>65</v>
      </c>
      <c r="V971" s="12"/>
      <c r="W971" s="12"/>
      <c r="X971" s="12"/>
      <c r="Y971" s="14">
        <f t="shared" si="5"/>
        <v>2032.18</v>
      </c>
      <c r="Z971" s="12"/>
      <c r="AA971" s="12"/>
      <c r="AB971" s="12"/>
      <c r="AC971" s="12"/>
    </row>
    <row r="972" spans="1:29" ht="12.75">
      <c r="A972" s="18"/>
      <c r="B972" s="12"/>
      <c r="C972" s="12"/>
      <c r="D972" s="12"/>
      <c r="E972" s="3" t="s">
        <v>18</v>
      </c>
      <c r="G972" s="18" t="s">
        <v>19</v>
      </c>
      <c r="H972" s="12"/>
      <c r="I972" s="12"/>
      <c r="J972" s="12"/>
      <c r="L972" s="20">
        <v>1</v>
      </c>
      <c r="M972" s="12"/>
      <c r="N972" s="12"/>
      <c r="O972" s="12"/>
      <c r="U972" s="14">
        <v>24</v>
      </c>
      <c r="V972" s="12"/>
      <c r="W972" s="12"/>
      <c r="X972" s="12"/>
      <c r="Y972" s="14">
        <f t="shared" si="5"/>
        <v>753.61</v>
      </c>
      <c r="Z972" s="12"/>
      <c r="AA972" s="12"/>
      <c r="AB972" s="12"/>
      <c r="AC972" s="12"/>
    </row>
    <row r="973" spans="1:29" ht="12.75">
      <c r="A973" s="18"/>
      <c r="B973" s="12"/>
      <c r="C973" s="12"/>
      <c r="D973" s="12"/>
      <c r="E973" s="3" t="s">
        <v>20</v>
      </c>
      <c r="G973" s="18" t="s">
        <v>21</v>
      </c>
      <c r="H973" s="12"/>
      <c r="I973" s="12"/>
      <c r="J973" s="12"/>
      <c r="L973" s="20">
        <v>1</v>
      </c>
      <c r="M973" s="12"/>
      <c r="N973" s="12"/>
      <c r="O973" s="12"/>
      <c r="P973" s="20" t="s">
        <v>22</v>
      </c>
      <c r="Q973" s="12"/>
      <c r="R973" s="12"/>
      <c r="S973" s="12"/>
      <c r="T973" s="12"/>
      <c r="U973" s="14">
        <v>1881.25</v>
      </c>
      <c r="V973" s="12"/>
      <c r="W973" s="12"/>
      <c r="X973" s="12"/>
      <c r="Y973" s="14">
        <f t="shared" si="5"/>
        <v>58881</v>
      </c>
      <c r="Z973" s="12"/>
      <c r="AA973" s="12"/>
      <c r="AB973" s="12"/>
      <c r="AC973" s="12"/>
    </row>
    <row r="974" spans="1:29" ht="12.75">
      <c r="A974" s="18"/>
      <c r="B974" s="12"/>
      <c r="C974" s="12"/>
      <c r="D974" s="12"/>
      <c r="E974" s="3" t="s">
        <v>28</v>
      </c>
      <c r="G974" s="18" t="s">
        <v>28</v>
      </c>
      <c r="H974" s="12"/>
      <c r="I974" s="12"/>
      <c r="J974" s="12"/>
      <c r="L974" s="20">
        <v>1</v>
      </c>
      <c r="M974" s="12"/>
      <c r="N974" s="12"/>
      <c r="O974" s="12"/>
      <c r="U974" s="14">
        <v>56.25</v>
      </c>
      <c r="V974" s="12"/>
      <c r="W974" s="12"/>
      <c r="X974" s="12"/>
      <c r="Y974" s="14">
        <f t="shared" si="5"/>
        <v>1744.94</v>
      </c>
      <c r="Z974" s="12"/>
      <c r="AA974" s="12"/>
      <c r="AB974" s="12"/>
      <c r="AC974" s="12"/>
    </row>
    <row r="975" spans="1:29" ht="12.75">
      <c r="A975" s="18"/>
      <c r="B975" s="12"/>
      <c r="C975" s="12"/>
      <c r="D975" s="12"/>
      <c r="E975" s="3" t="s">
        <v>43</v>
      </c>
      <c r="G975" s="18" t="s">
        <v>44</v>
      </c>
      <c r="H975" s="12"/>
      <c r="I975" s="12"/>
      <c r="J975" s="12"/>
      <c r="L975" s="20">
        <v>1</v>
      </c>
      <c r="M975" s="12"/>
      <c r="N975" s="12"/>
      <c r="O975" s="12"/>
      <c r="U975" s="14">
        <v>34</v>
      </c>
      <c r="V975" s="12"/>
      <c r="W975" s="12"/>
      <c r="X975" s="12"/>
      <c r="Y975" s="14">
        <f t="shared" si="5"/>
        <v>1062.09</v>
      </c>
      <c r="Z975" s="12"/>
      <c r="AA975" s="12"/>
      <c r="AB975" s="12"/>
      <c r="AC975" s="12"/>
    </row>
    <row r="976" spans="1:29" ht="12.75">
      <c r="A976" s="18"/>
      <c r="B976" s="12"/>
      <c r="C976" s="12"/>
      <c r="D976" s="12"/>
      <c r="E976" s="3" t="s">
        <v>23</v>
      </c>
      <c r="G976" s="18" t="s">
        <v>24</v>
      </c>
      <c r="H976" s="12"/>
      <c r="I976" s="12"/>
      <c r="J976" s="12"/>
      <c r="L976" s="20">
        <v>1</v>
      </c>
      <c r="M976" s="12"/>
      <c r="N976" s="12"/>
      <c r="O976" s="12"/>
      <c r="U976" s="14">
        <v>12</v>
      </c>
      <c r="V976" s="12"/>
      <c r="W976" s="12"/>
      <c r="X976" s="12"/>
      <c r="Y976" s="14">
        <f t="shared" si="5"/>
        <v>384.85</v>
      </c>
      <c r="Z976" s="12"/>
      <c r="AA976" s="12"/>
      <c r="AB976" s="12"/>
      <c r="AC976" s="12"/>
    </row>
    <row r="977" spans="1:29" ht="12.75">
      <c r="A977" s="13"/>
      <c r="B977" s="12"/>
      <c r="C977" s="12"/>
      <c r="D977" s="12"/>
      <c r="E977" s="5" t="s">
        <v>25</v>
      </c>
      <c r="G977" s="21"/>
      <c r="H977" s="22"/>
      <c r="I977" s="22"/>
      <c r="J977" s="22"/>
      <c r="L977" s="21"/>
      <c r="M977" s="22"/>
      <c r="N977" s="22"/>
      <c r="O977" s="22"/>
      <c r="P977" s="21"/>
      <c r="Q977" s="22"/>
      <c r="R977" s="22"/>
      <c r="S977" s="22"/>
      <c r="T977" s="22"/>
      <c r="U977" s="23">
        <f>SUM(U969:X976)</f>
        <v>2088.5</v>
      </c>
      <c r="V977" s="22"/>
      <c r="W977" s="22"/>
      <c r="X977" s="22"/>
      <c r="Y977" s="23">
        <f>SUM(Y969:AC976)</f>
        <v>65378.469999999994</v>
      </c>
      <c r="Z977" s="22"/>
      <c r="AA977" s="22"/>
      <c r="AB977" s="22"/>
      <c r="AC977" s="22"/>
    </row>
    <row r="978" spans="1:29" ht="12.75">
      <c r="A978" s="11" t="s">
        <v>201</v>
      </c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</row>
    <row r="979" spans="1:29" ht="12.75">
      <c r="A979" s="11" t="s">
        <v>1</v>
      </c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</row>
    <row r="980" spans="1:29" ht="12.75">
      <c r="A980" s="11"/>
      <c r="B980" s="12"/>
      <c r="C980" s="11"/>
      <c r="D980" s="12"/>
      <c r="E980" s="12"/>
      <c r="F980" s="12"/>
      <c r="G980" s="12"/>
      <c r="H980" s="12"/>
      <c r="I980" s="11"/>
      <c r="J980" s="12"/>
      <c r="K980" s="12"/>
      <c r="L980" s="12"/>
      <c r="M980" s="13"/>
      <c r="N980" s="12"/>
      <c r="O980" s="12"/>
      <c r="P980" s="12"/>
      <c r="Q980" s="12"/>
      <c r="R980" s="12"/>
      <c r="S980" s="11"/>
      <c r="T980" s="12"/>
      <c r="U980" s="12"/>
      <c r="V980" s="12"/>
      <c r="W980" s="11"/>
      <c r="X980" s="12"/>
      <c r="Y980" s="12"/>
      <c r="Z980" s="12"/>
      <c r="AA980" s="1"/>
      <c r="AB980" s="1"/>
      <c r="AC980" s="1"/>
    </row>
    <row r="981" spans="1:29" ht="12.75">
      <c r="A981" s="15"/>
      <c r="B981" s="12"/>
      <c r="C981" s="16" t="s">
        <v>202</v>
      </c>
      <c r="D981" s="12"/>
      <c r="E981" s="12"/>
      <c r="F981" s="12"/>
      <c r="G981" s="12"/>
      <c r="H981" s="12"/>
      <c r="I981" s="12"/>
      <c r="J981" s="12"/>
      <c r="K981" s="12"/>
      <c r="L981" s="12"/>
      <c r="M981" s="17" t="s">
        <v>203</v>
      </c>
      <c r="N981" s="12"/>
      <c r="O981" s="12"/>
      <c r="P981" s="12"/>
      <c r="Q981" s="12"/>
      <c r="R981" s="12"/>
      <c r="S981" s="17"/>
      <c r="T981" s="12"/>
      <c r="U981" s="12"/>
      <c r="V981" s="12"/>
      <c r="W981" s="15"/>
      <c r="X981" s="12"/>
      <c r="Y981" s="12"/>
      <c r="Z981" s="12"/>
      <c r="AA981" s="2"/>
      <c r="AB981" s="2"/>
      <c r="AC981" s="2"/>
    </row>
    <row r="982" spans="1:29" ht="9" customHeight="1">
      <c r="A982" s="18"/>
      <c r="B982" s="12"/>
      <c r="C982" s="12"/>
      <c r="D982" s="12"/>
      <c r="E982" s="12"/>
      <c r="F982" s="12"/>
      <c r="G982" s="12"/>
      <c r="H982" s="19" t="s">
        <v>4</v>
      </c>
      <c r="I982" s="10"/>
      <c r="J982" s="19" t="s">
        <v>5</v>
      </c>
      <c r="K982" s="10"/>
      <c r="L982" s="10"/>
      <c r="M982" s="10"/>
      <c r="N982" s="10"/>
      <c r="O982" s="10"/>
      <c r="P982" s="10"/>
      <c r="Q982" s="10"/>
      <c r="R982" s="9" t="s">
        <v>6</v>
      </c>
      <c r="S982" s="10"/>
      <c r="T982" s="9" t="s">
        <v>7</v>
      </c>
      <c r="U982" s="10"/>
      <c r="V982" s="10"/>
      <c r="W982" s="10"/>
      <c r="X982" s="9" t="s">
        <v>8</v>
      </c>
      <c r="Y982" s="10"/>
      <c r="Z982" s="10"/>
      <c r="AA982" s="10"/>
      <c r="AB982" s="10"/>
      <c r="AC982" s="10"/>
    </row>
    <row r="983" spans="1:29" ht="9" customHeight="1">
      <c r="A983" s="11"/>
      <c r="B983" s="12"/>
      <c r="C983" s="12"/>
      <c r="D983" s="12"/>
      <c r="E983" s="12"/>
      <c r="F983" s="12"/>
      <c r="G983" s="12"/>
      <c r="H983" s="18" t="s">
        <v>20</v>
      </c>
      <c r="I983" s="12"/>
      <c r="J983" s="18" t="s">
        <v>21</v>
      </c>
      <c r="K983" s="12"/>
      <c r="L983" s="12"/>
      <c r="M983" s="12"/>
      <c r="N983" s="12"/>
      <c r="O983" s="12"/>
      <c r="P983" s="12"/>
      <c r="Q983" s="12"/>
      <c r="R983" s="20" t="s">
        <v>22</v>
      </c>
      <c r="S983" s="12"/>
      <c r="T983" s="14">
        <v>268.5</v>
      </c>
      <c r="U983" s="12"/>
      <c r="V983" s="12"/>
      <c r="W983" s="12"/>
      <c r="X983" s="14">
        <v>8055</v>
      </c>
      <c r="Y983" s="12"/>
      <c r="Z983" s="12"/>
      <c r="AA983" s="12"/>
      <c r="AB983" s="12"/>
      <c r="AC983" s="12"/>
    </row>
    <row r="984" spans="1:29" ht="9" customHeight="1">
      <c r="A984" s="13"/>
      <c r="B984" s="12"/>
      <c r="C984" s="12"/>
      <c r="D984" s="12"/>
      <c r="E984" s="12"/>
      <c r="F984" s="12"/>
      <c r="G984" s="12"/>
      <c r="H984" s="21" t="s">
        <v>25</v>
      </c>
      <c r="I984" s="22"/>
      <c r="J984" s="21"/>
      <c r="K984" s="22"/>
      <c r="L984" s="22"/>
      <c r="M984" s="22"/>
      <c r="N984" s="22"/>
      <c r="O984" s="22"/>
      <c r="P984" s="22"/>
      <c r="Q984" s="22"/>
      <c r="R984" s="21"/>
      <c r="S984" s="22"/>
      <c r="T984" s="23">
        <f>SUM(T983)</f>
        <v>268.5</v>
      </c>
      <c r="U984" s="22"/>
      <c r="V984" s="22"/>
      <c r="W984" s="22"/>
      <c r="X984" s="23">
        <f>SUM(X983)</f>
        <v>8055</v>
      </c>
      <c r="Y984" s="22"/>
      <c r="Z984" s="22"/>
      <c r="AA984" s="22"/>
      <c r="AB984" s="22"/>
      <c r="AC984" s="22"/>
    </row>
    <row r="985" ht="18" customHeight="1"/>
    <row r="986" ht="9" customHeight="1"/>
    <row r="987" spans="1:29" ht="12.75">
      <c r="A987" s="11"/>
      <c r="B987" s="12"/>
      <c r="C987" s="11"/>
      <c r="D987" s="12"/>
      <c r="E987" s="12"/>
      <c r="F987" s="12"/>
      <c r="G987" s="12"/>
      <c r="H987" s="12"/>
      <c r="I987" s="11"/>
      <c r="J987" s="12"/>
      <c r="K987" s="12"/>
      <c r="L987" s="12"/>
      <c r="M987" s="13"/>
      <c r="N987" s="12"/>
      <c r="O987" s="12"/>
      <c r="P987" s="12"/>
      <c r="Q987" s="12"/>
      <c r="R987" s="12"/>
      <c r="S987" s="11"/>
      <c r="T987" s="12"/>
      <c r="U987" s="12"/>
      <c r="V987" s="12"/>
      <c r="W987" s="11"/>
      <c r="X987" s="12"/>
      <c r="Y987" s="12"/>
      <c r="Z987" s="12"/>
      <c r="AA987" s="1"/>
      <c r="AB987" s="1"/>
      <c r="AC987" s="1"/>
    </row>
    <row r="988" spans="1:29" ht="12.75">
      <c r="A988" s="15"/>
      <c r="B988" s="12"/>
      <c r="C988" s="16" t="s">
        <v>204</v>
      </c>
      <c r="D988" s="12"/>
      <c r="E988" s="12"/>
      <c r="F988" s="12"/>
      <c r="G988" s="12"/>
      <c r="H988" s="12"/>
      <c r="I988" s="12"/>
      <c r="J988" s="12"/>
      <c r="K988" s="12"/>
      <c r="L988" s="12"/>
      <c r="M988" s="17" t="s">
        <v>205</v>
      </c>
      <c r="N988" s="12"/>
      <c r="O988" s="12"/>
      <c r="P988" s="12"/>
      <c r="Q988" s="12"/>
      <c r="R988" s="12"/>
      <c r="S988" s="17"/>
      <c r="T988" s="12"/>
      <c r="U988" s="12"/>
      <c r="V988" s="12"/>
      <c r="W988" s="15"/>
      <c r="X988" s="12"/>
      <c r="Y988" s="12"/>
      <c r="Z988" s="12"/>
      <c r="AA988" s="2"/>
      <c r="AB988" s="2"/>
      <c r="AC988" s="2"/>
    </row>
    <row r="989" spans="1:29" ht="9" customHeight="1">
      <c r="A989" s="18"/>
      <c r="B989" s="12"/>
      <c r="C989" s="12"/>
      <c r="D989" s="12"/>
      <c r="E989" s="12"/>
      <c r="F989" s="12"/>
      <c r="G989" s="12"/>
      <c r="H989" s="19" t="s">
        <v>4</v>
      </c>
      <c r="I989" s="10"/>
      <c r="J989" s="19" t="s">
        <v>5</v>
      </c>
      <c r="K989" s="10"/>
      <c r="L989" s="10"/>
      <c r="M989" s="10"/>
      <c r="N989" s="10"/>
      <c r="O989" s="10"/>
      <c r="P989" s="10"/>
      <c r="Q989" s="10"/>
      <c r="R989" s="9" t="s">
        <v>6</v>
      </c>
      <c r="S989" s="10"/>
      <c r="T989" s="9" t="s">
        <v>7</v>
      </c>
      <c r="U989" s="10"/>
      <c r="V989" s="10"/>
      <c r="W989" s="10"/>
      <c r="X989" s="9" t="s">
        <v>8</v>
      </c>
      <c r="Y989" s="10"/>
      <c r="Z989" s="10"/>
      <c r="AA989" s="10"/>
      <c r="AB989" s="10"/>
      <c r="AC989" s="10"/>
    </row>
    <row r="990" spans="1:29" ht="9" customHeight="1">
      <c r="A990" s="11"/>
      <c r="B990" s="12"/>
      <c r="C990" s="12"/>
      <c r="D990" s="12"/>
      <c r="E990" s="12"/>
      <c r="F990" s="12"/>
      <c r="G990" s="12"/>
      <c r="H990" s="18" t="s">
        <v>20</v>
      </c>
      <c r="I990" s="12"/>
      <c r="J990" s="18" t="s">
        <v>21</v>
      </c>
      <c r="K990" s="12"/>
      <c r="L990" s="12"/>
      <c r="M990" s="12"/>
      <c r="N990" s="12"/>
      <c r="O990" s="12"/>
      <c r="P990" s="12"/>
      <c r="Q990" s="12"/>
      <c r="R990" s="20" t="s">
        <v>22</v>
      </c>
      <c r="S990" s="12"/>
      <c r="T990" s="14">
        <v>79</v>
      </c>
      <c r="U990" s="12"/>
      <c r="V990" s="12"/>
      <c r="W990" s="12"/>
      <c r="X990" s="14">
        <v>2100</v>
      </c>
      <c r="Y990" s="12"/>
      <c r="Z990" s="12"/>
      <c r="AA990" s="12"/>
      <c r="AB990" s="12"/>
      <c r="AC990" s="12"/>
    </row>
    <row r="991" spans="1:29" ht="9" customHeight="1">
      <c r="A991" s="13"/>
      <c r="B991" s="12"/>
      <c r="C991" s="12"/>
      <c r="D991" s="12"/>
      <c r="E991" s="12"/>
      <c r="F991" s="12"/>
      <c r="G991" s="12"/>
      <c r="H991" s="21" t="s">
        <v>25</v>
      </c>
      <c r="I991" s="22"/>
      <c r="J991" s="21"/>
      <c r="K991" s="22"/>
      <c r="L991" s="22"/>
      <c r="M991" s="22"/>
      <c r="N991" s="22"/>
      <c r="O991" s="22"/>
      <c r="P991" s="22"/>
      <c r="Q991" s="22"/>
      <c r="R991" s="21"/>
      <c r="S991" s="22"/>
      <c r="T991" s="23">
        <f>SUM(T990)</f>
        <v>79</v>
      </c>
      <c r="U991" s="22"/>
      <c r="V991" s="22"/>
      <c r="W991" s="22"/>
      <c r="X991" s="23">
        <f>SUM(X990)</f>
        <v>2100</v>
      </c>
      <c r="Y991" s="22"/>
      <c r="Z991" s="22"/>
      <c r="AA991" s="22"/>
      <c r="AB991" s="22"/>
      <c r="AC991" s="22"/>
    </row>
    <row r="992" ht="18" customHeight="1"/>
    <row r="993" ht="9" customHeight="1"/>
    <row r="994" spans="1:29" ht="12.75">
      <c r="A994" s="11"/>
      <c r="B994" s="12"/>
      <c r="C994" s="11"/>
      <c r="D994" s="12"/>
      <c r="E994" s="12"/>
      <c r="F994" s="12"/>
      <c r="G994" s="12"/>
      <c r="H994" s="12"/>
      <c r="I994" s="11"/>
      <c r="J994" s="12"/>
      <c r="K994" s="12"/>
      <c r="L994" s="12"/>
      <c r="M994" s="13"/>
      <c r="N994" s="12"/>
      <c r="O994" s="12"/>
      <c r="P994" s="12"/>
      <c r="Q994" s="12"/>
      <c r="R994" s="12"/>
      <c r="S994" s="11"/>
      <c r="T994" s="12"/>
      <c r="U994" s="12"/>
      <c r="V994" s="12"/>
      <c r="W994" s="11"/>
      <c r="X994" s="12"/>
      <c r="Y994" s="12"/>
      <c r="Z994" s="12"/>
      <c r="AA994" s="1"/>
      <c r="AB994" s="1"/>
      <c r="AC994" s="1"/>
    </row>
    <row r="995" spans="1:29" ht="12.75">
      <c r="A995" s="15"/>
      <c r="B995" s="12"/>
      <c r="C995" s="16" t="s">
        <v>206</v>
      </c>
      <c r="D995" s="12"/>
      <c r="E995" s="12"/>
      <c r="F995" s="12"/>
      <c r="G995" s="12"/>
      <c r="H995" s="12"/>
      <c r="I995" s="12"/>
      <c r="J995" s="12"/>
      <c r="K995" s="12"/>
      <c r="L995" s="12"/>
      <c r="M995" s="17" t="s">
        <v>207</v>
      </c>
      <c r="N995" s="12"/>
      <c r="O995" s="12"/>
      <c r="P995" s="12"/>
      <c r="Q995" s="12"/>
      <c r="R995" s="12"/>
      <c r="S995" s="17"/>
      <c r="T995" s="12"/>
      <c r="U995" s="12"/>
      <c r="V995" s="12"/>
      <c r="W995" s="15"/>
      <c r="X995" s="12"/>
      <c r="Y995" s="12"/>
      <c r="Z995" s="12"/>
      <c r="AA995" s="2"/>
      <c r="AB995" s="2"/>
      <c r="AC995" s="2"/>
    </row>
    <row r="996" spans="1:29" ht="9" customHeight="1">
      <c r="A996" s="18"/>
      <c r="B996" s="12"/>
      <c r="C996" s="12"/>
      <c r="D996" s="12"/>
      <c r="E996" s="12"/>
      <c r="F996" s="12"/>
      <c r="G996" s="12"/>
      <c r="H996" s="19" t="s">
        <v>4</v>
      </c>
      <c r="I996" s="10"/>
      <c r="J996" s="19" t="s">
        <v>5</v>
      </c>
      <c r="K996" s="10"/>
      <c r="L996" s="10"/>
      <c r="M996" s="10"/>
      <c r="N996" s="10"/>
      <c r="O996" s="10"/>
      <c r="P996" s="10"/>
      <c r="Q996" s="10"/>
      <c r="R996" s="9" t="s">
        <v>6</v>
      </c>
      <c r="S996" s="10"/>
      <c r="T996" s="9" t="s">
        <v>7</v>
      </c>
      <c r="U996" s="10"/>
      <c r="V996" s="10"/>
      <c r="W996" s="10"/>
      <c r="X996" s="9" t="s">
        <v>8</v>
      </c>
      <c r="Y996" s="10"/>
      <c r="Z996" s="10"/>
      <c r="AA996" s="10"/>
      <c r="AB996" s="10"/>
      <c r="AC996" s="10"/>
    </row>
    <row r="997" spans="1:29" ht="9" customHeight="1">
      <c r="A997" s="11"/>
      <c r="B997" s="12"/>
      <c r="C997" s="12"/>
      <c r="D997" s="12"/>
      <c r="E997" s="12"/>
      <c r="F997" s="12"/>
      <c r="G997" s="12"/>
      <c r="H997" s="18" t="s">
        <v>20</v>
      </c>
      <c r="I997" s="12"/>
      <c r="J997" s="18" t="s">
        <v>21</v>
      </c>
      <c r="K997" s="12"/>
      <c r="L997" s="12"/>
      <c r="M997" s="12"/>
      <c r="N997" s="12"/>
      <c r="O997" s="12"/>
      <c r="P997" s="12"/>
      <c r="Q997" s="12"/>
      <c r="R997" s="20" t="s">
        <v>22</v>
      </c>
      <c r="S997" s="12"/>
      <c r="T997" s="14">
        <v>433</v>
      </c>
      <c r="U997" s="12"/>
      <c r="V997" s="12"/>
      <c r="W997" s="12"/>
      <c r="X997" s="14">
        <v>12990</v>
      </c>
      <c r="Y997" s="12"/>
      <c r="Z997" s="12"/>
      <c r="AA997" s="12"/>
      <c r="AB997" s="12"/>
      <c r="AC997" s="12"/>
    </row>
    <row r="998" spans="1:29" ht="9" customHeight="1">
      <c r="A998" s="13"/>
      <c r="B998" s="12"/>
      <c r="C998" s="12"/>
      <c r="D998" s="12"/>
      <c r="E998" s="12"/>
      <c r="F998" s="12"/>
      <c r="G998" s="12"/>
      <c r="H998" s="21" t="s">
        <v>25</v>
      </c>
      <c r="I998" s="22"/>
      <c r="J998" s="21"/>
      <c r="K998" s="22"/>
      <c r="L998" s="22"/>
      <c r="M998" s="22"/>
      <c r="N998" s="22"/>
      <c r="O998" s="22"/>
      <c r="P998" s="22"/>
      <c r="Q998" s="22"/>
      <c r="R998" s="21"/>
      <c r="S998" s="22"/>
      <c r="T998" s="23">
        <f>SUM(T997)</f>
        <v>433</v>
      </c>
      <c r="U998" s="22"/>
      <c r="V998" s="22"/>
      <c r="W998" s="22"/>
      <c r="X998" s="23">
        <f>SUM(X997)</f>
        <v>12990</v>
      </c>
      <c r="Y998" s="22"/>
      <c r="Z998" s="22"/>
      <c r="AA998" s="22"/>
      <c r="AB998" s="22"/>
      <c r="AC998" s="22"/>
    </row>
    <row r="999" ht="18" customHeight="1"/>
    <row r="1000" ht="9" customHeight="1"/>
    <row r="1001" spans="2:14" ht="9" customHeight="1">
      <c r="B1001" s="13" t="s">
        <v>35</v>
      </c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</row>
    <row r="1002" ht="409.5" customHeight="1" hidden="1"/>
    <row r="1003" spans="1:29" ht="12.75">
      <c r="A1003" s="18"/>
      <c r="B1003" s="12"/>
      <c r="C1003" s="12"/>
      <c r="D1003" s="12"/>
      <c r="E1003" s="4" t="s">
        <v>4</v>
      </c>
      <c r="G1003" s="19" t="s">
        <v>5</v>
      </c>
      <c r="H1003" s="10"/>
      <c r="I1003" s="10"/>
      <c r="J1003" s="10"/>
      <c r="L1003" s="9" t="s">
        <v>36</v>
      </c>
      <c r="M1003" s="10"/>
      <c r="N1003" s="10"/>
      <c r="O1003" s="10"/>
      <c r="P1003" s="9" t="s">
        <v>6</v>
      </c>
      <c r="Q1003" s="10"/>
      <c r="R1003" s="10"/>
      <c r="S1003" s="10"/>
      <c r="T1003" s="10"/>
      <c r="U1003" s="9" t="s">
        <v>7</v>
      </c>
      <c r="V1003" s="10"/>
      <c r="W1003" s="10"/>
      <c r="X1003" s="10"/>
      <c r="Y1003" s="9" t="s">
        <v>8</v>
      </c>
      <c r="Z1003" s="10"/>
      <c r="AA1003" s="10"/>
      <c r="AB1003" s="10"/>
      <c r="AC1003" s="10"/>
    </row>
    <row r="1004" spans="1:29" ht="12.75">
      <c r="A1004" s="18"/>
      <c r="B1004" s="12"/>
      <c r="C1004" s="12"/>
      <c r="D1004" s="12"/>
      <c r="E1004" s="3" t="s">
        <v>20</v>
      </c>
      <c r="G1004" s="18" t="s">
        <v>21</v>
      </c>
      <c r="H1004" s="12"/>
      <c r="I1004" s="12"/>
      <c r="J1004" s="12"/>
      <c r="L1004" s="20">
        <v>3</v>
      </c>
      <c r="M1004" s="12"/>
      <c r="N1004" s="12"/>
      <c r="O1004" s="12"/>
      <c r="P1004" s="20" t="s">
        <v>22</v>
      </c>
      <c r="Q1004" s="12"/>
      <c r="R1004" s="12"/>
      <c r="S1004" s="12"/>
      <c r="T1004" s="12"/>
      <c r="U1004" s="14">
        <v>780.5</v>
      </c>
      <c r="V1004" s="12"/>
      <c r="W1004" s="12"/>
      <c r="X1004" s="12"/>
      <c r="Y1004" s="14">
        <f>X983+X990+X997</f>
        <v>23145</v>
      </c>
      <c r="Z1004" s="12"/>
      <c r="AA1004" s="12"/>
      <c r="AB1004" s="12"/>
      <c r="AC1004" s="12"/>
    </row>
    <row r="1005" spans="1:29" ht="12.75">
      <c r="A1005" s="13"/>
      <c r="B1005" s="12"/>
      <c r="C1005" s="12"/>
      <c r="D1005" s="12"/>
      <c r="E1005" s="5" t="s">
        <v>25</v>
      </c>
      <c r="G1005" s="21"/>
      <c r="H1005" s="22"/>
      <c r="I1005" s="22"/>
      <c r="J1005" s="22"/>
      <c r="L1005" s="21"/>
      <c r="M1005" s="22"/>
      <c r="N1005" s="22"/>
      <c r="O1005" s="22"/>
      <c r="P1005" s="21"/>
      <c r="Q1005" s="22"/>
      <c r="R1005" s="22"/>
      <c r="S1005" s="22"/>
      <c r="T1005" s="22"/>
      <c r="U1005" s="23">
        <f>SUM(U1004)</f>
        <v>780.5</v>
      </c>
      <c r="V1005" s="22"/>
      <c r="W1005" s="22"/>
      <c r="X1005" s="22"/>
      <c r="Y1005" s="23">
        <f>SUM(Y1004)</f>
        <v>23145</v>
      </c>
      <c r="Z1005" s="22"/>
      <c r="AA1005" s="22"/>
      <c r="AB1005" s="22"/>
      <c r="AC1005" s="22"/>
    </row>
    <row r="1006" ht="21.75" customHeight="1"/>
    <row r="1007" spans="1:13" ht="12.75">
      <c r="A1007" s="13" t="s">
        <v>208</v>
      </c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</row>
    <row r="1008" ht="0" customHeight="1" hidden="1"/>
    <row r="1009" spans="1:29" ht="12.75">
      <c r="A1009" s="18"/>
      <c r="B1009" s="12"/>
      <c r="C1009" s="12"/>
      <c r="D1009" s="12"/>
      <c r="E1009" s="4" t="s">
        <v>4</v>
      </c>
      <c r="G1009" s="19" t="s">
        <v>5</v>
      </c>
      <c r="H1009" s="10"/>
      <c r="I1009" s="10"/>
      <c r="J1009" s="10"/>
      <c r="L1009" s="9" t="s">
        <v>36</v>
      </c>
      <c r="M1009" s="10"/>
      <c r="N1009" s="10"/>
      <c r="O1009" s="10"/>
      <c r="P1009" s="9" t="s">
        <v>6</v>
      </c>
      <c r="Q1009" s="10"/>
      <c r="R1009" s="10"/>
      <c r="S1009" s="10"/>
      <c r="T1009" s="10"/>
      <c r="U1009" s="9" t="s">
        <v>7</v>
      </c>
      <c r="V1009" s="10"/>
      <c r="W1009" s="10"/>
      <c r="X1009" s="10"/>
      <c r="Y1009" s="9" t="s">
        <v>8</v>
      </c>
      <c r="Z1009" s="10"/>
      <c r="AA1009" s="10"/>
      <c r="AB1009" s="10"/>
      <c r="AC1009" s="10"/>
    </row>
    <row r="1010" spans="1:29" ht="12.75">
      <c r="A1010" s="18"/>
      <c r="B1010" s="12"/>
      <c r="C1010" s="12"/>
      <c r="D1010" s="12"/>
      <c r="E1010" s="3" t="s">
        <v>20</v>
      </c>
      <c r="G1010" s="18" t="s">
        <v>21</v>
      </c>
      <c r="H1010" s="12"/>
      <c r="I1010" s="12"/>
      <c r="J1010" s="12"/>
      <c r="L1010" s="20">
        <v>3</v>
      </c>
      <c r="M1010" s="12"/>
      <c r="N1010" s="12"/>
      <c r="O1010" s="12"/>
      <c r="P1010" s="20" t="s">
        <v>22</v>
      </c>
      <c r="Q1010" s="12"/>
      <c r="R1010" s="12"/>
      <c r="S1010" s="12"/>
      <c r="T1010" s="12"/>
      <c r="U1010" s="14">
        <v>780.5</v>
      </c>
      <c r="V1010" s="12"/>
      <c r="W1010" s="12"/>
      <c r="X1010" s="12"/>
      <c r="Y1010" s="14">
        <f>Y1004</f>
        <v>23145</v>
      </c>
      <c r="Z1010" s="12"/>
      <c r="AA1010" s="12"/>
      <c r="AB1010" s="12"/>
      <c r="AC1010" s="12"/>
    </row>
    <row r="1011" spans="1:29" ht="12.75">
      <c r="A1011" s="13"/>
      <c r="B1011" s="12"/>
      <c r="C1011" s="12"/>
      <c r="D1011" s="12"/>
      <c r="E1011" s="5" t="s">
        <v>25</v>
      </c>
      <c r="G1011" s="21"/>
      <c r="H1011" s="22"/>
      <c r="I1011" s="22"/>
      <c r="J1011" s="22"/>
      <c r="L1011" s="21"/>
      <c r="M1011" s="22"/>
      <c r="N1011" s="22"/>
      <c r="O1011" s="22"/>
      <c r="P1011" s="21"/>
      <c r="Q1011" s="22"/>
      <c r="R1011" s="22"/>
      <c r="S1011" s="22"/>
      <c r="T1011" s="22"/>
      <c r="U1011" s="23">
        <f>SUM(U1010)</f>
        <v>780.5</v>
      </c>
      <c r="V1011" s="22"/>
      <c r="W1011" s="22"/>
      <c r="X1011" s="22"/>
      <c r="Y1011" s="23">
        <f>SUM(Y1010)</f>
        <v>23145</v>
      </c>
      <c r="Z1011" s="22"/>
      <c r="AA1011" s="22"/>
      <c r="AB1011" s="22"/>
      <c r="AC1011" s="22"/>
    </row>
    <row r="1012" ht="21.75" customHeight="1"/>
    <row r="1013" spans="1:29" ht="18" customHeight="1">
      <c r="A1013" s="15" t="s">
        <v>209</v>
      </c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</row>
    <row r="1014" spans="1:29" ht="10.5" customHeight="1">
      <c r="A1014" s="19"/>
      <c r="B1014" s="10"/>
      <c r="C1014" s="10"/>
      <c r="D1014" s="19" t="s">
        <v>4</v>
      </c>
      <c r="E1014" s="10"/>
      <c r="F1014" s="19" t="s">
        <v>5</v>
      </c>
      <c r="G1014" s="10"/>
      <c r="H1014" s="10"/>
      <c r="I1014" s="10"/>
      <c r="J1014" s="10"/>
      <c r="K1014" s="9" t="s">
        <v>36</v>
      </c>
      <c r="L1014" s="10"/>
      <c r="M1014" s="10"/>
      <c r="N1014" s="10"/>
      <c r="O1014" s="10"/>
      <c r="P1014" s="10"/>
      <c r="Q1014" s="9" t="s">
        <v>6</v>
      </c>
      <c r="R1014" s="10"/>
      <c r="S1014" s="10"/>
      <c r="T1014" s="10"/>
      <c r="U1014" s="10"/>
      <c r="V1014" s="9" t="s">
        <v>7</v>
      </c>
      <c r="W1014" s="10"/>
      <c r="X1014" s="10"/>
      <c r="Y1014" s="10"/>
      <c r="Z1014" s="9" t="s">
        <v>8</v>
      </c>
      <c r="AA1014" s="10"/>
      <c r="AB1014" s="10"/>
      <c r="AC1014" s="10"/>
    </row>
    <row r="1015" spans="1:29" ht="10.5" customHeight="1">
      <c r="A1015" s="18"/>
      <c r="B1015" s="12"/>
      <c r="C1015" s="12"/>
      <c r="D1015" s="18" t="s">
        <v>33</v>
      </c>
      <c r="E1015" s="12"/>
      <c r="F1015" s="18" t="s">
        <v>34</v>
      </c>
      <c r="G1015" s="12"/>
      <c r="H1015" s="12"/>
      <c r="I1015" s="12"/>
      <c r="J1015" s="12"/>
      <c r="K1015" s="20">
        <v>3</v>
      </c>
      <c r="L1015" s="12"/>
      <c r="M1015" s="12"/>
      <c r="N1015" s="12"/>
      <c r="O1015" s="12"/>
      <c r="P1015" s="12"/>
      <c r="V1015" s="14">
        <v>29.5</v>
      </c>
      <c r="W1015" s="12"/>
      <c r="X1015" s="12"/>
      <c r="Y1015" s="12"/>
      <c r="Z1015" s="14">
        <f>Y72+Y207+Y800</f>
        <v>1499.23</v>
      </c>
      <c r="AA1015" s="12"/>
      <c r="AB1015" s="12"/>
      <c r="AC1015" s="12"/>
    </row>
    <row r="1016" spans="1:29" ht="10.5" customHeight="1">
      <c r="A1016" s="18"/>
      <c r="B1016" s="12"/>
      <c r="C1016" s="12"/>
      <c r="D1016" s="18" t="s">
        <v>9</v>
      </c>
      <c r="E1016" s="12"/>
      <c r="F1016" s="18" t="s">
        <v>9</v>
      </c>
      <c r="G1016" s="12"/>
      <c r="H1016" s="12"/>
      <c r="I1016" s="12"/>
      <c r="J1016" s="12"/>
      <c r="K1016" s="20">
        <v>15</v>
      </c>
      <c r="L1016" s="12"/>
      <c r="M1016" s="12"/>
      <c r="N1016" s="12"/>
      <c r="O1016" s="12"/>
      <c r="P1016" s="12"/>
      <c r="V1016" s="14">
        <v>0</v>
      </c>
      <c r="W1016" s="12"/>
      <c r="X1016" s="12"/>
      <c r="Y1016" s="12"/>
      <c r="Z1016" s="14">
        <f>Y73+Y208+Y637+Y801+Y885</f>
        <v>9559.68</v>
      </c>
      <c r="AA1016" s="12"/>
      <c r="AB1016" s="12"/>
      <c r="AC1016" s="12"/>
    </row>
    <row r="1017" spans="1:29" ht="10.5" customHeight="1">
      <c r="A1017" s="18"/>
      <c r="B1017" s="12"/>
      <c r="C1017" s="12"/>
      <c r="D1017" s="18" t="s">
        <v>41</v>
      </c>
      <c r="E1017" s="12"/>
      <c r="F1017" s="18" t="s">
        <v>42</v>
      </c>
      <c r="G1017" s="12"/>
      <c r="H1017" s="12"/>
      <c r="I1017" s="12"/>
      <c r="J1017" s="12"/>
      <c r="K1017" s="20">
        <v>14</v>
      </c>
      <c r="L1017" s="12"/>
      <c r="M1017" s="12"/>
      <c r="N1017" s="12"/>
      <c r="O1017" s="12"/>
      <c r="P1017" s="12"/>
      <c r="V1017" s="14">
        <v>359.16</v>
      </c>
      <c r="W1017" s="12"/>
      <c r="X1017" s="12"/>
      <c r="Y1017" s="12"/>
      <c r="Z1017" s="14">
        <f>Y209+Y638+Y802+Y886</f>
        <v>12881.37</v>
      </c>
      <c r="AA1017" s="12"/>
      <c r="AB1017" s="12"/>
      <c r="AC1017" s="12"/>
    </row>
    <row r="1018" spans="1:29" ht="10.5" customHeight="1">
      <c r="A1018" s="18"/>
      <c r="B1018" s="12"/>
      <c r="C1018" s="12"/>
      <c r="D1018" s="18" t="s">
        <v>10</v>
      </c>
      <c r="E1018" s="12"/>
      <c r="F1018" s="18" t="s">
        <v>11</v>
      </c>
      <c r="G1018" s="12"/>
      <c r="H1018" s="12"/>
      <c r="I1018" s="12"/>
      <c r="J1018" s="12"/>
      <c r="K1018" s="20">
        <v>19</v>
      </c>
      <c r="L1018" s="12"/>
      <c r="M1018" s="12"/>
      <c r="N1018" s="12"/>
      <c r="O1018" s="12"/>
      <c r="P1018" s="12"/>
      <c r="V1018" s="14">
        <v>175</v>
      </c>
      <c r="W1018" s="12"/>
      <c r="X1018" s="12"/>
      <c r="Y1018" s="12"/>
      <c r="Z1018" s="14">
        <f>Y74+Y210+Y639+Y803+Y887+Y969</f>
        <v>5758.049999999999</v>
      </c>
      <c r="AA1018" s="12"/>
      <c r="AB1018" s="12"/>
      <c r="AC1018" s="12"/>
    </row>
    <row r="1019" spans="1:29" ht="10.5" customHeight="1">
      <c r="A1019" s="18"/>
      <c r="B1019" s="12"/>
      <c r="C1019" s="12"/>
      <c r="D1019" s="18" t="s">
        <v>12</v>
      </c>
      <c r="E1019" s="12"/>
      <c r="F1019" s="18" t="s">
        <v>13</v>
      </c>
      <c r="G1019" s="12"/>
      <c r="H1019" s="12"/>
      <c r="I1019" s="12"/>
      <c r="J1019" s="12"/>
      <c r="K1019" s="20">
        <v>10</v>
      </c>
      <c r="L1019" s="12"/>
      <c r="M1019" s="12"/>
      <c r="N1019" s="12"/>
      <c r="O1019" s="12"/>
      <c r="P1019" s="12"/>
      <c r="V1019" s="14">
        <v>192</v>
      </c>
      <c r="W1019" s="12"/>
      <c r="X1019" s="12"/>
      <c r="Y1019" s="12"/>
      <c r="Z1019" s="14">
        <f>Y75+Y640+Y804+Y970</f>
        <v>7425.309999999999</v>
      </c>
      <c r="AA1019" s="12"/>
      <c r="AB1019" s="12"/>
      <c r="AC1019" s="12"/>
    </row>
    <row r="1020" spans="1:29" ht="10.5" customHeight="1">
      <c r="A1020" s="18"/>
      <c r="B1020" s="12"/>
      <c r="C1020" s="12"/>
      <c r="D1020" s="18" t="s">
        <v>14</v>
      </c>
      <c r="E1020" s="12"/>
      <c r="F1020" s="18" t="s">
        <v>15</v>
      </c>
      <c r="G1020" s="12"/>
      <c r="H1020" s="12"/>
      <c r="I1020" s="12"/>
      <c r="J1020" s="12"/>
      <c r="K1020" s="20">
        <v>39</v>
      </c>
      <c r="L1020" s="12"/>
      <c r="M1020" s="12"/>
      <c r="N1020" s="12"/>
      <c r="O1020" s="12"/>
      <c r="P1020" s="12"/>
      <c r="V1020" s="14">
        <v>2590</v>
      </c>
      <c r="W1020" s="12"/>
      <c r="X1020" s="12"/>
      <c r="Y1020" s="12"/>
      <c r="Z1020" s="14">
        <f>Y76+Y211+Y641+Y805+Y888+Y971</f>
        <v>102482.41999999998</v>
      </c>
      <c r="AA1020" s="12"/>
      <c r="AB1020" s="12"/>
      <c r="AC1020" s="12"/>
    </row>
    <row r="1021" spans="1:29" ht="10.5" customHeight="1">
      <c r="A1021" s="18"/>
      <c r="B1021" s="12"/>
      <c r="C1021" s="12"/>
      <c r="D1021" s="18" t="s">
        <v>112</v>
      </c>
      <c r="E1021" s="12"/>
      <c r="F1021" s="18" t="s">
        <v>112</v>
      </c>
      <c r="G1021" s="12"/>
      <c r="H1021" s="12"/>
      <c r="I1021" s="12"/>
      <c r="J1021" s="12"/>
      <c r="K1021" s="20">
        <v>6</v>
      </c>
      <c r="L1021" s="12"/>
      <c r="M1021" s="12"/>
      <c r="N1021" s="12"/>
      <c r="O1021" s="12"/>
      <c r="P1021" s="12"/>
      <c r="V1021" s="14">
        <v>0</v>
      </c>
      <c r="W1021" s="12"/>
      <c r="X1021" s="12"/>
      <c r="Y1021" s="12"/>
      <c r="Z1021" s="14">
        <f>Y642</f>
        <v>6010</v>
      </c>
      <c r="AA1021" s="12"/>
      <c r="AB1021" s="12"/>
      <c r="AC1021" s="12"/>
    </row>
    <row r="1022" spans="1:29" ht="10.5" customHeight="1">
      <c r="A1022" s="18"/>
      <c r="B1022" s="12"/>
      <c r="C1022" s="12"/>
      <c r="D1022" s="18" t="s">
        <v>16</v>
      </c>
      <c r="E1022" s="12"/>
      <c r="F1022" s="18" t="s">
        <v>17</v>
      </c>
      <c r="G1022" s="12"/>
      <c r="H1022" s="12"/>
      <c r="I1022" s="12"/>
      <c r="J1022" s="12"/>
      <c r="K1022" s="20">
        <v>33</v>
      </c>
      <c r="L1022" s="12"/>
      <c r="M1022" s="12"/>
      <c r="N1022" s="12"/>
      <c r="O1022" s="12"/>
      <c r="P1022" s="12"/>
      <c r="Q1022" s="20" t="s">
        <v>16</v>
      </c>
      <c r="R1022" s="12"/>
      <c r="S1022" s="12"/>
      <c r="T1022" s="12"/>
      <c r="U1022" s="12"/>
      <c r="V1022" s="14">
        <v>3130</v>
      </c>
      <c r="W1022" s="12"/>
      <c r="X1022" s="12"/>
      <c r="Y1022" s="12"/>
      <c r="Z1022" s="14">
        <f>Y77+Y212+Y643+Y806+Y889</f>
        <v>193906.78</v>
      </c>
      <c r="AA1022" s="12"/>
      <c r="AB1022" s="12"/>
      <c r="AC1022" s="12"/>
    </row>
    <row r="1023" spans="1:29" ht="10.5" customHeight="1">
      <c r="A1023" s="18"/>
      <c r="B1023" s="12"/>
      <c r="C1023" s="12"/>
      <c r="D1023" s="18" t="s">
        <v>18</v>
      </c>
      <c r="E1023" s="12"/>
      <c r="F1023" s="18" t="s">
        <v>19</v>
      </c>
      <c r="G1023" s="12"/>
      <c r="H1023" s="12"/>
      <c r="I1023" s="12"/>
      <c r="J1023" s="12"/>
      <c r="K1023" s="20">
        <v>38</v>
      </c>
      <c r="L1023" s="12"/>
      <c r="M1023" s="12"/>
      <c r="N1023" s="12"/>
      <c r="O1023" s="12"/>
      <c r="P1023" s="12"/>
      <c r="V1023" s="14">
        <v>870</v>
      </c>
      <c r="W1023" s="12"/>
      <c r="X1023" s="12"/>
      <c r="Y1023" s="12"/>
      <c r="Z1023" s="14">
        <f>Y78+Y213+Y644+Y807+Y890+Y972</f>
        <v>33025.30999999999</v>
      </c>
      <c r="AA1023" s="12"/>
      <c r="AB1023" s="12"/>
      <c r="AC1023" s="12"/>
    </row>
    <row r="1024" spans="1:29" ht="10.5" customHeight="1">
      <c r="A1024" s="18"/>
      <c r="B1024" s="12"/>
      <c r="C1024" s="12"/>
      <c r="D1024" s="18" t="s">
        <v>20</v>
      </c>
      <c r="E1024" s="12"/>
      <c r="F1024" s="18" t="s">
        <v>21</v>
      </c>
      <c r="G1024" s="12"/>
      <c r="H1024" s="12"/>
      <c r="I1024" s="12"/>
      <c r="J1024" s="12"/>
      <c r="K1024" s="20">
        <v>74</v>
      </c>
      <c r="L1024" s="12"/>
      <c r="M1024" s="12"/>
      <c r="N1024" s="12"/>
      <c r="O1024" s="12"/>
      <c r="P1024" s="12"/>
      <c r="Q1024" s="20" t="s">
        <v>22</v>
      </c>
      <c r="R1024" s="12"/>
      <c r="S1024" s="12"/>
      <c r="T1024" s="12"/>
      <c r="U1024" s="12"/>
      <c r="V1024" s="14">
        <v>75535.94</v>
      </c>
      <c r="W1024" s="12"/>
      <c r="X1024" s="12"/>
      <c r="Y1024" s="12"/>
      <c r="Z1024" s="14">
        <f>Y79+Y214+Y645+Y808+Y891+Y935+Y973+Y1010</f>
        <v>2846974.0900000003</v>
      </c>
      <c r="AA1024" s="12"/>
      <c r="AB1024" s="12"/>
      <c r="AC1024" s="12"/>
    </row>
    <row r="1025" spans="1:29" ht="10.5" customHeight="1">
      <c r="A1025" s="18"/>
      <c r="B1025" s="12"/>
      <c r="C1025" s="12"/>
      <c r="D1025" s="18" t="s">
        <v>28</v>
      </c>
      <c r="E1025" s="12"/>
      <c r="F1025" s="18" t="s">
        <v>28</v>
      </c>
      <c r="G1025" s="12"/>
      <c r="H1025" s="12"/>
      <c r="I1025" s="12"/>
      <c r="J1025" s="12"/>
      <c r="K1025" s="20">
        <v>32</v>
      </c>
      <c r="L1025" s="12"/>
      <c r="M1025" s="12"/>
      <c r="N1025" s="12"/>
      <c r="O1025" s="12"/>
      <c r="P1025" s="12"/>
      <c r="V1025" s="14">
        <v>2298</v>
      </c>
      <c r="W1025" s="12"/>
      <c r="X1025" s="12"/>
      <c r="Y1025" s="12"/>
      <c r="Z1025" s="14">
        <f>Y80+Y215+Y646+Y809+Y892+Y974</f>
        <v>93000.9</v>
      </c>
      <c r="AA1025" s="12"/>
      <c r="AB1025" s="12"/>
      <c r="AC1025" s="12"/>
    </row>
    <row r="1026" spans="1:29" ht="10.5" customHeight="1">
      <c r="A1026" s="18"/>
      <c r="B1026" s="12"/>
      <c r="C1026" s="12"/>
      <c r="D1026" s="18" t="s">
        <v>43</v>
      </c>
      <c r="E1026" s="12"/>
      <c r="F1026" s="18" t="s">
        <v>44</v>
      </c>
      <c r="G1026" s="12"/>
      <c r="H1026" s="12"/>
      <c r="I1026" s="12"/>
      <c r="J1026" s="12"/>
      <c r="K1026" s="20">
        <v>18</v>
      </c>
      <c r="L1026" s="12"/>
      <c r="M1026" s="12"/>
      <c r="N1026" s="12"/>
      <c r="O1026" s="12"/>
      <c r="P1026" s="12"/>
      <c r="V1026" s="14">
        <v>484</v>
      </c>
      <c r="W1026" s="12"/>
      <c r="X1026" s="12"/>
      <c r="Y1026" s="12"/>
      <c r="Z1026" s="14">
        <f>Y216+Y647+Y810+Y975</f>
        <v>18091.39</v>
      </c>
      <c r="AA1026" s="12"/>
      <c r="AB1026" s="12"/>
      <c r="AC1026" s="12"/>
    </row>
    <row r="1027" spans="1:29" ht="10.5" customHeight="1">
      <c r="A1027" s="18"/>
      <c r="B1027" s="12"/>
      <c r="C1027" s="12"/>
      <c r="D1027" s="18" t="s">
        <v>23</v>
      </c>
      <c r="E1027" s="12"/>
      <c r="F1027" s="18" t="s">
        <v>24</v>
      </c>
      <c r="G1027" s="12"/>
      <c r="H1027" s="12"/>
      <c r="I1027" s="12"/>
      <c r="J1027" s="12"/>
      <c r="K1027" s="20">
        <v>40</v>
      </c>
      <c r="L1027" s="12"/>
      <c r="M1027" s="12"/>
      <c r="N1027" s="12"/>
      <c r="O1027" s="12"/>
      <c r="P1027" s="12"/>
      <c r="V1027" s="14">
        <v>5578</v>
      </c>
      <c r="W1027" s="12"/>
      <c r="X1027" s="12"/>
      <c r="Y1027" s="12"/>
      <c r="Z1027" s="14">
        <f>Y81+Y217+Y648+Y811+Y893+Y976</f>
        <v>227700.18000000002</v>
      </c>
      <c r="AA1027" s="12"/>
      <c r="AB1027" s="12"/>
      <c r="AC1027" s="12"/>
    </row>
    <row r="1028" spans="1:32" ht="10.5" customHeight="1">
      <c r="A1028" s="21"/>
      <c r="B1028" s="22"/>
      <c r="C1028" s="22"/>
      <c r="D1028" s="21" t="s">
        <v>25</v>
      </c>
      <c r="E1028" s="22"/>
      <c r="F1028" s="21"/>
      <c r="G1028" s="22"/>
      <c r="H1028" s="22"/>
      <c r="I1028" s="22"/>
      <c r="J1028" s="22"/>
      <c r="K1028" s="21"/>
      <c r="L1028" s="22"/>
      <c r="M1028" s="22"/>
      <c r="N1028" s="22"/>
      <c r="O1028" s="22"/>
      <c r="P1028" s="22"/>
      <c r="Q1028" s="21"/>
      <c r="R1028" s="22"/>
      <c r="S1028" s="22"/>
      <c r="T1028" s="22"/>
      <c r="U1028" s="22"/>
      <c r="V1028" s="23">
        <f>SUM(V1015:Y1027)</f>
        <v>91241.6</v>
      </c>
      <c r="W1028" s="22"/>
      <c r="X1028" s="22"/>
      <c r="Y1028" s="22"/>
      <c r="Z1028" s="23">
        <f>SUM(Z1015:AC1027)</f>
        <v>3558314.7100000004</v>
      </c>
      <c r="AA1028" s="22"/>
      <c r="AB1028" s="22"/>
      <c r="AC1028" s="22"/>
      <c r="AF1028" s="8"/>
    </row>
    <row r="1029" spans="1:29" ht="12.75">
      <c r="A1029" s="11"/>
      <c r="B1029" s="12"/>
      <c r="C1029" s="11"/>
      <c r="D1029" s="12"/>
      <c r="E1029" s="12"/>
      <c r="F1029" s="12"/>
      <c r="G1029" s="12"/>
      <c r="H1029" s="12"/>
      <c r="I1029" s="11"/>
      <c r="J1029" s="12"/>
      <c r="K1029" s="12"/>
      <c r="L1029" s="12"/>
      <c r="M1029" s="11"/>
      <c r="N1029" s="12"/>
      <c r="O1029" s="12"/>
      <c r="P1029" s="12"/>
      <c r="Q1029" s="12"/>
      <c r="R1029" s="12"/>
      <c r="S1029" s="11"/>
      <c r="T1029" s="12"/>
      <c r="U1029" s="12"/>
      <c r="V1029" s="12"/>
      <c r="W1029" s="11"/>
      <c r="X1029" s="12"/>
      <c r="Y1029" s="12"/>
      <c r="Z1029" s="12"/>
      <c r="AA1029" s="1"/>
      <c r="AB1029" s="1"/>
      <c r="AC1029" s="1"/>
    </row>
    <row r="1030" ht="409.5" customHeight="1" hidden="1"/>
  </sheetData>
  <sheetProtection/>
  <mergeCells count="4713">
    <mergeCell ref="Z1028:AC1028"/>
    <mergeCell ref="A1029:B1029"/>
    <mergeCell ref="C1029:H1029"/>
    <mergeCell ref="I1029:L1029"/>
    <mergeCell ref="M1029:R1029"/>
    <mergeCell ref="S1029:V1029"/>
    <mergeCell ref="W1029:Z1029"/>
    <mergeCell ref="A1028:C1028"/>
    <mergeCell ref="D1028:E1028"/>
    <mergeCell ref="F1028:J1028"/>
    <mergeCell ref="K1028:P1028"/>
    <mergeCell ref="Q1028:U1028"/>
    <mergeCell ref="V1028:Y1028"/>
    <mergeCell ref="A1027:C1027"/>
    <mergeCell ref="D1027:E1027"/>
    <mergeCell ref="F1027:J1027"/>
    <mergeCell ref="K1027:P1027"/>
    <mergeCell ref="V1027:Y1027"/>
    <mergeCell ref="Z1027:AC1027"/>
    <mergeCell ref="A1026:C1026"/>
    <mergeCell ref="D1026:E1026"/>
    <mergeCell ref="F1026:J1026"/>
    <mergeCell ref="K1026:P1026"/>
    <mergeCell ref="V1026:Y1026"/>
    <mergeCell ref="Z1026:AC1026"/>
    <mergeCell ref="Z1024:AC1024"/>
    <mergeCell ref="A1025:C1025"/>
    <mergeCell ref="D1025:E1025"/>
    <mergeCell ref="F1025:J1025"/>
    <mergeCell ref="K1025:P1025"/>
    <mergeCell ref="V1025:Y1025"/>
    <mergeCell ref="Z1025:AC1025"/>
    <mergeCell ref="A1024:C1024"/>
    <mergeCell ref="D1024:E1024"/>
    <mergeCell ref="F1024:J1024"/>
    <mergeCell ref="K1024:P1024"/>
    <mergeCell ref="Q1024:U1024"/>
    <mergeCell ref="V1024:Y1024"/>
    <mergeCell ref="Z1022:AC1022"/>
    <mergeCell ref="A1023:C1023"/>
    <mergeCell ref="D1023:E1023"/>
    <mergeCell ref="F1023:J1023"/>
    <mergeCell ref="K1023:P1023"/>
    <mergeCell ref="V1023:Y1023"/>
    <mergeCell ref="Z1023:AC1023"/>
    <mergeCell ref="A1022:C1022"/>
    <mergeCell ref="D1022:E1022"/>
    <mergeCell ref="F1022:J1022"/>
    <mergeCell ref="K1022:P1022"/>
    <mergeCell ref="Q1022:U1022"/>
    <mergeCell ref="V1022:Y1022"/>
    <mergeCell ref="A1021:C1021"/>
    <mergeCell ref="D1021:E1021"/>
    <mergeCell ref="F1021:J1021"/>
    <mergeCell ref="K1021:P1021"/>
    <mergeCell ref="V1021:Y1021"/>
    <mergeCell ref="Z1021:AC1021"/>
    <mergeCell ref="A1020:C1020"/>
    <mergeCell ref="D1020:E1020"/>
    <mergeCell ref="F1020:J1020"/>
    <mergeCell ref="K1020:P1020"/>
    <mergeCell ref="V1020:Y1020"/>
    <mergeCell ref="Z1020:AC1020"/>
    <mergeCell ref="A1019:C1019"/>
    <mergeCell ref="D1019:E1019"/>
    <mergeCell ref="F1019:J1019"/>
    <mergeCell ref="K1019:P1019"/>
    <mergeCell ref="V1019:Y1019"/>
    <mergeCell ref="Z1019:AC1019"/>
    <mergeCell ref="A1018:C1018"/>
    <mergeCell ref="D1018:E1018"/>
    <mergeCell ref="F1018:J1018"/>
    <mergeCell ref="K1018:P1018"/>
    <mergeCell ref="V1018:Y1018"/>
    <mergeCell ref="Z1018:AC1018"/>
    <mergeCell ref="A1017:C1017"/>
    <mergeCell ref="D1017:E1017"/>
    <mergeCell ref="F1017:J1017"/>
    <mergeCell ref="K1017:P1017"/>
    <mergeCell ref="V1017:Y1017"/>
    <mergeCell ref="Z1017:AC1017"/>
    <mergeCell ref="A1016:C1016"/>
    <mergeCell ref="D1016:E1016"/>
    <mergeCell ref="F1016:J1016"/>
    <mergeCell ref="K1016:P1016"/>
    <mergeCell ref="V1016:Y1016"/>
    <mergeCell ref="Z1016:AC1016"/>
    <mergeCell ref="A1015:C1015"/>
    <mergeCell ref="D1015:E1015"/>
    <mergeCell ref="F1015:J1015"/>
    <mergeCell ref="K1015:P1015"/>
    <mergeCell ref="V1015:Y1015"/>
    <mergeCell ref="Z1015:AC1015"/>
    <mergeCell ref="A1013:AC1013"/>
    <mergeCell ref="A1014:C1014"/>
    <mergeCell ref="D1014:E1014"/>
    <mergeCell ref="F1014:J1014"/>
    <mergeCell ref="K1014:P1014"/>
    <mergeCell ref="Q1014:U1014"/>
    <mergeCell ref="V1014:Y1014"/>
    <mergeCell ref="Z1014:AC1014"/>
    <mergeCell ref="A1011:D1011"/>
    <mergeCell ref="G1011:J1011"/>
    <mergeCell ref="L1011:O1011"/>
    <mergeCell ref="P1011:T1011"/>
    <mergeCell ref="U1011:X1011"/>
    <mergeCell ref="Y1011:AC1011"/>
    <mergeCell ref="Y1009:AC1009"/>
    <mergeCell ref="A1010:D1010"/>
    <mergeCell ref="G1010:J1010"/>
    <mergeCell ref="L1010:O1010"/>
    <mergeCell ref="P1010:T1010"/>
    <mergeCell ref="U1010:X1010"/>
    <mergeCell ref="Y1010:AC1010"/>
    <mergeCell ref="A1007:M1007"/>
    <mergeCell ref="A1009:D1009"/>
    <mergeCell ref="G1009:J1009"/>
    <mergeCell ref="L1009:O1009"/>
    <mergeCell ref="P1009:T1009"/>
    <mergeCell ref="U1009:X1009"/>
    <mergeCell ref="A1005:D1005"/>
    <mergeCell ref="G1005:J1005"/>
    <mergeCell ref="L1005:O1005"/>
    <mergeCell ref="P1005:T1005"/>
    <mergeCell ref="U1005:X1005"/>
    <mergeCell ref="Y1005:AC1005"/>
    <mergeCell ref="Y1003:AC1003"/>
    <mergeCell ref="A1004:D1004"/>
    <mergeCell ref="G1004:J1004"/>
    <mergeCell ref="L1004:O1004"/>
    <mergeCell ref="P1004:T1004"/>
    <mergeCell ref="U1004:X1004"/>
    <mergeCell ref="Y1004:AC1004"/>
    <mergeCell ref="B1001:N1001"/>
    <mergeCell ref="A1003:D1003"/>
    <mergeCell ref="G1003:J1003"/>
    <mergeCell ref="L1003:O1003"/>
    <mergeCell ref="P1003:T1003"/>
    <mergeCell ref="U1003:X1003"/>
    <mergeCell ref="A998:G998"/>
    <mergeCell ref="H998:I998"/>
    <mergeCell ref="J998:Q998"/>
    <mergeCell ref="R998:S998"/>
    <mergeCell ref="T998:W998"/>
    <mergeCell ref="X998:AC998"/>
    <mergeCell ref="X996:AC996"/>
    <mergeCell ref="A997:G997"/>
    <mergeCell ref="H997:I997"/>
    <mergeCell ref="J997:Q997"/>
    <mergeCell ref="R997:S997"/>
    <mergeCell ref="T997:W997"/>
    <mergeCell ref="X997:AC997"/>
    <mergeCell ref="A995:B995"/>
    <mergeCell ref="C995:L995"/>
    <mergeCell ref="M995:R995"/>
    <mergeCell ref="S995:V995"/>
    <mergeCell ref="W995:Z995"/>
    <mergeCell ref="A996:G996"/>
    <mergeCell ref="H996:I996"/>
    <mergeCell ref="J996:Q996"/>
    <mergeCell ref="R996:S996"/>
    <mergeCell ref="T996:W996"/>
    <mergeCell ref="A994:B994"/>
    <mergeCell ref="C994:H994"/>
    <mergeCell ref="I994:L994"/>
    <mergeCell ref="M994:R994"/>
    <mergeCell ref="S994:V994"/>
    <mergeCell ref="W994:Z994"/>
    <mergeCell ref="A991:G991"/>
    <mergeCell ref="H991:I991"/>
    <mergeCell ref="J991:Q991"/>
    <mergeCell ref="R991:S991"/>
    <mergeCell ref="T991:W991"/>
    <mergeCell ref="X991:AC991"/>
    <mergeCell ref="X989:AC989"/>
    <mergeCell ref="A990:G990"/>
    <mergeCell ref="H990:I990"/>
    <mergeCell ref="J990:Q990"/>
    <mergeCell ref="R990:S990"/>
    <mergeCell ref="T990:W990"/>
    <mergeCell ref="X990:AC990"/>
    <mergeCell ref="A988:B988"/>
    <mergeCell ref="C988:L988"/>
    <mergeCell ref="M988:R988"/>
    <mergeCell ref="S988:V988"/>
    <mergeCell ref="W988:Z988"/>
    <mergeCell ref="A989:G989"/>
    <mergeCell ref="H989:I989"/>
    <mergeCell ref="J989:Q989"/>
    <mergeCell ref="R989:S989"/>
    <mergeCell ref="T989:W989"/>
    <mergeCell ref="A987:B987"/>
    <mergeCell ref="C987:H987"/>
    <mergeCell ref="I987:L987"/>
    <mergeCell ref="M987:R987"/>
    <mergeCell ref="S987:V987"/>
    <mergeCell ref="W987:Z987"/>
    <mergeCell ref="A984:G984"/>
    <mergeCell ref="H984:I984"/>
    <mergeCell ref="J984:Q984"/>
    <mergeCell ref="R984:S984"/>
    <mergeCell ref="T984:W984"/>
    <mergeCell ref="X984:AC984"/>
    <mergeCell ref="X982:AC982"/>
    <mergeCell ref="A983:G983"/>
    <mergeCell ref="H983:I983"/>
    <mergeCell ref="J983:Q983"/>
    <mergeCell ref="R983:S983"/>
    <mergeCell ref="T983:W983"/>
    <mergeCell ref="X983:AC983"/>
    <mergeCell ref="A981:B981"/>
    <mergeCell ref="C981:L981"/>
    <mergeCell ref="M981:R981"/>
    <mergeCell ref="S981:V981"/>
    <mergeCell ref="W981:Z981"/>
    <mergeCell ref="A982:G982"/>
    <mergeCell ref="H982:I982"/>
    <mergeCell ref="J982:Q982"/>
    <mergeCell ref="R982:S982"/>
    <mergeCell ref="T982:W982"/>
    <mergeCell ref="Y977:AC977"/>
    <mergeCell ref="A978:AC978"/>
    <mergeCell ref="A979:AC979"/>
    <mergeCell ref="A980:B980"/>
    <mergeCell ref="C980:H980"/>
    <mergeCell ref="I980:L980"/>
    <mergeCell ref="M980:R980"/>
    <mergeCell ref="S980:V980"/>
    <mergeCell ref="W980:Z980"/>
    <mergeCell ref="A976:D976"/>
    <mergeCell ref="G976:J976"/>
    <mergeCell ref="L976:O976"/>
    <mergeCell ref="U976:X976"/>
    <mergeCell ref="Y976:AC976"/>
    <mergeCell ref="A977:D977"/>
    <mergeCell ref="G977:J977"/>
    <mergeCell ref="L977:O977"/>
    <mergeCell ref="P977:T977"/>
    <mergeCell ref="U977:X977"/>
    <mergeCell ref="A974:D974"/>
    <mergeCell ref="G974:J974"/>
    <mergeCell ref="L974:O974"/>
    <mergeCell ref="U974:X974"/>
    <mergeCell ref="Y974:AC974"/>
    <mergeCell ref="A975:D975"/>
    <mergeCell ref="G975:J975"/>
    <mergeCell ref="L975:O975"/>
    <mergeCell ref="U975:X975"/>
    <mergeCell ref="Y975:AC975"/>
    <mergeCell ref="A973:D973"/>
    <mergeCell ref="G973:J973"/>
    <mergeCell ref="L973:O973"/>
    <mergeCell ref="P973:T973"/>
    <mergeCell ref="U973:X973"/>
    <mergeCell ref="Y973:AC973"/>
    <mergeCell ref="A972:D972"/>
    <mergeCell ref="G972:J972"/>
    <mergeCell ref="L972:O972"/>
    <mergeCell ref="U972:X972"/>
    <mergeCell ref="Y972:AC972"/>
    <mergeCell ref="A971:D971"/>
    <mergeCell ref="G971:J971"/>
    <mergeCell ref="L971:O971"/>
    <mergeCell ref="U971:X971"/>
    <mergeCell ref="Y971:AC971"/>
    <mergeCell ref="A969:D969"/>
    <mergeCell ref="G969:J969"/>
    <mergeCell ref="L969:O969"/>
    <mergeCell ref="U969:X969"/>
    <mergeCell ref="Y969:AC969"/>
    <mergeCell ref="A970:D970"/>
    <mergeCell ref="G970:J970"/>
    <mergeCell ref="L970:O970"/>
    <mergeCell ref="U970:X970"/>
    <mergeCell ref="Y970:AC970"/>
    <mergeCell ref="Y964:AC964"/>
    <mergeCell ref="A965:M966"/>
    <mergeCell ref="A968:D968"/>
    <mergeCell ref="G968:J968"/>
    <mergeCell ref="L968:O968"/>
    <mergeCell ref="P968:T968"/>
    <mergeCell ref="U968:X968"/>
    <mergeCell ref="Y968:AC968"/>
    <mergeCell ref="A963:D963"/>
    <mergeCell ref="G963:J963"/>
    <mergeCell ref="L963:O963"/>
    <mergeCell ref="U963:X963"/>
    <mergeCell ref="Y963:AC963"/>
    <mergeCell ref="A964:D964"/>
    <mergeCell ref="G964:J964"/>
    <mergeCell ref="L964:O964"/>
    <mergeCell ref="P964:T964"/>
    <mergeCell ref="U964:X964"/>
    <mergeCell ref="A961:D961"/>
    <mergeCell ref="G961:J961"/>
    <mergeCell ref="L961:O961"/>
    <mergeCell ref="U961:X961"/>
    <mergeCell ref="Y961:AC961"/>
    <mergeCell ref="A962:D962"/>
    <mergeCell ref="G962:J962"/>
    <mergeCell ref="L962:O962"/>
    <mergeCell ref="U962:X962"/>
    <mergeCell ref="Y962:AC962"/>
    <mergeCell ref="A960:D960"/>
    <mergeCell ref="G960:J960"/>
    <mergeCell ref="L960:O960"/>
    <mergeCell ref="P960:T960"/>
    <mergeCell ref="U960:X960"/>
    <mergeCell ref="Y960:AC960"/>
    <mergeCell ref="A959:D959"/>
    <mergeCell ref="G959:J959"/>
    <mergeCell ref="L959:O959"/>
    <mergeCell ref="U959:X959"/>
    <mergeCell ref="Y959:AC959"/>
    <mergeCell ref="A958:D958"/>
    <mergeCell ref="G958:J958"/>
    <mergeCell ref="L958:O958"/>
    <mergeCell ref="U958:X958"/>
    <mergeCell ref="Y958:AC958"/>
    <mergeCell ref="A956:D956"/>
    <mergeCell ref="G956:J956"/>
    <mergeCell ref="L956:O956"/>
    <mergeCell ref="U956:X956"/>
    <mergeCell ref="Y956:AC956"/>
    <mergeCell ref="A957:D957"/>
    <mergeCell ref="G957:J957"/>
    <mergeCell ref="L957:O957"/>
    <mergeCell ref="U957:X957"/>
    <mergeCell ref="Y957:AC957"/>
    <mergeCell ref="X951:AC951"/>
    <mergeCell ref="B953:N953"/>
    <mergeCell ref="A955:D955"/>
    <mergeCell ref="G955:J955"/>
    <mergeCell ref="L955:O955"/>
    <mergeCell ref="P955:T955"/>
    <mergeCell ref="U955:X955"/>
    <mergeCell ref="Y955:AC955"/>
    <mergeCell ref="A950:G950"/>
    <mergeCell ref="H950:I950"/>
    <mergeCell ref="J950:Q950"/>
    <mergeCell ref="T950:W950"/>
    <mergeCell ref="X950:AC950"/>
    <mergeCell ref="A951:G951"/>
    <mergeCell ref="H951:I951"/>
    <mergeCell ref="J951:Q951"/>
    <mergeCell ref="R951:S951"/>
    <mergeCell ref="T951:W951"/>
    <mergeCell ref="A948:G948"/>
    <mergeCell ref="H948:I948"/>
    <mergeCell ref="J948:Q948"/>
    <mergeCell ref="T948:W948"/>
    <mergeCell ref="X948:AC948"/>
    <mergeCell ref="A949:G949"/>
    <mergeCell ref="H949:I949"/>
    <mergeCell ref="J949:Q949"/>
    <mergeCell ref="T949:W949"/>
    <mergeCell ref="X949:AC949"/>
    <mergeCell ref="A947:G947"/>
    <mergeCell ref="H947:I947"/>
    <mergeCell ref="J947:Q947"/>
    <mergeCell ref="R947:S947"/>
    <mergeCell ref="T947:W947"/>
    <mergeCell ref="X947:AC947"/>
    <mergeCell ref="A946:G946"/>
    <mergeCell ref="H946:I946"/>
    <mergeCell ref="J946:Q946"/>
    <mergeCell ref="T946:W946"/>
    <mergeCell ref="X946:AC946"/>
    <mergeCell ref="A945:G945"/>
    <mergeCell ref="H945:I945"/>
    <mergeCell ref="J945:Q945"/>
    <mergeCell ref="T945:W945"/>
    <mergeCell ref="X945:AC945"/>
    <mergeCell ref="A943:G943"/>
    <mergeCell ref="H943:I943"/>
    <mergeCell ref="J943:Q943"/>
    <mergeCell ref="T943:W943"/>
    <mergeCell ref="X943:AC943"/>
    <mergeCell ref="A944:G944"/>
    <mergeCell ref="H944:I944"/>
    <mergeCell ref="J944:Q944"/>
    <mergeCell ref="T944:W944"/>
    <mergeCell ref="X944:AC944"/>
    <mergeCell ref="A941:B941"/>
    <mergeCell ref="C941:L941"/>
    <mergeCell ref="M941:R941"/>
    <mergeCell ref="S941:V941"/>
    <mergeCell ref="W941:Z941"/>
    <mergeCell ref="A942:G942"/>
    <mergeCell ref="H942:I942"/>
    <mergeCell ref="J942:Q942"/>
    <mergeCell ref="R942:S942"/>
    <mergeCell ref="T942:W942"/>
    <mergeCell ref="A938:AC938"/>
    <mergeCell ref="A939:AC939"/>
    <mergeCell ref="A940:B940"/>
    <mergeCell ref="C940:H940"/>
    <mergeCell ref="I940:L940"/>
    <mergeCell ref="M940:R940"/>
    <mergeCell ref="S940:V940"/>
    <mergeCell ref="W940:Z940"/>
    <mergeCell ref="X942:AC942"/>
    <mergeCell ref="A936:D936"/>
    <mergeCell ref="G936:J936"/>
    <mergeCell ref="L936:O936"/>
    <mergeCell ref="P936:T936"/>
    <mergeCell ref="U936:X936"/>
    <mergeCell ref="Y936:AC936"/>
    <mergeCell ref="Y934:AC934"/>
    <mergeCell ref="A935:D935"/>
    <mergeCell ref="G935:J935"/>
    <mergeCell ref="L935:O935"/>
    <mergeCell ref="P935:T935"/>
    <mergeCell ref="U935:X935"/>
    <mergeCell ref="Y935:AC935"/>
    <mergeCell ref="A932:M932"/>
    <mergeCell ref="A934:D934"/>
    <mergeCell ref="G934:J934"/>
    <mergeCell ref="L934:O934"/>
    <mergeCell ref="P934:T934"/>
    <mergeCell ref="U934:X934"/>
    <mergeCell ref="A930:D930"/>
    <mergeCell ref="G930:J930"/>
    <mergeCell ref="L930:O930"/>
    <mergeCell ref="P930:T930"/>
    <mergeCell ref="U930:X930"/>
    <mergeCell ref="Y930:AC930"/>
    <mergeCell ref="Y928:AC928"/>
    <mergeCell ref="A929:D929"/>
    <mergeCell ref="G929:J929"/>
    <mergeCell ref="L929:O929"/>
    <mergeCell ref="P929:T929"/>
    <mergeCell ref="U929:X929"/>
    <mergeCell ref="Y929:AC929"/>
    <mergeCell ref="B926:N926"/>
    <mergeCell ref="A928:D928"/>
    <mergeCell ref="G928:J928"/>
    <mergeCell ref="L928:O928"/>
    <mergeCell ref="P928:T928"/>
    <mergeCell ref="U928:X928"/>
    <mergeCell ref="A923:G923"/>
    <mergeCell ref="H923:I923"/>
    <mergeCell ref="J923:Q923"/>
    <mergeCell ref="R923:S923"/>
    <mergeCell ref="T923:W923"/>
    <mergeCell ref="X923:AC923"/>
    <mergeCell ref="X921:AC921"/>
    <mergeCell ref="A922:G922"/>
    <mergeCell ref="H922:I922"/>
    <mergeCell ref="J922:Q922"/>
    <mergeCell ref="R922:S922"/>
    <mergeCell ref="T922:W922"/>
    <mergeCell ref="X922:AC922"/>
    <mergeCell ref="A920:B920"/>
    <mergeCell ref="C920:L920"/>
    <mergeCell ref="M920:R920"/>
    <mergeCell ref="S920:V920"/>
    <mergeCell ref="W920:Z920"/>
    <mergeCell ref="A921:G921"/>
    <mergeCell ref="H921:I921"/>
    <mergeCell ref="J921:Q921"/>
    <mergeCell ref="R921:S921"/>
    <mergeCell ref="T921:W921"/>
    <mergeCell ref="A919:B919"/>
    <mergeCell ref="C919:H919"/>
    <mergeCell ref="I919:L919"/>
    <mergeCell ref="M919:R919"/>
    <mergeCell ref="S919:V919"/>
    <mergeCell ref="W919:Z919"/>
    <mergeCell ref="A916:G916"/>
    <mergeCell ref="H916:I916"/>
    <mergeCell ref="J916:Q916"/>
    <mergeCell ref="R916:S916"/>
    <mergeCell ref="T916:W916"/>
    <mergeCell ref="X916:AC916"/>
    <mergeCell ref="X914:AC914"/>
    <mergeCell ref="A915:G915"/>
    <mergeCell ref="H915:I915"/>
    <mergeCell ref="J915:Q915"/>
    <mergeCell ref="R915:S915"/>
    <mergeCell ref="T915:W915"/>
    <mergeCell ref="X915:AC915"/>
    <mergeCell ref="A913:B913"/>
    <mergeCell ref="C913:L913"/>
    <mergeCell ref="M913:R913"/>
    <mergeCell ref="S913:V913"/>
    <mergeCell ref="W913:Z913"/>
    <mergeCell ref="A914:G914"/>
    <mergeCell ref="H914:I914"/>
    <mergeCell ref="J914:Q914"/>
    <mergeCell ref="R914:S914"/>
    <mergeCell ref="T914:W914"/>
    <mergeCell ref="A912:B912"/>
    <mergeCell ref="C912:H912"/>
    <mergeCell ref="I912:L912"/>
    <mergeCell ref="M912:R912"/>
    <mergeCell ref="S912:V912"/>
    <mergeCell ref="W912:Z912"/>
    <mergeCell ref="A909:G909"/>
    <mergeCell ref="H909:I909"/>
    <mergeCell ref="J909:Q909"/>
    <mergeCell ref="R909:S909"/>
    <mergeCell ref="T909:W909"/>
    <mergeCell ref="X909:AC909"/>
    <mergeCell ref="X907:AC907"/>
    <mergeCell ref="A908:G908"/>
    <mergeCell ref="H908:I908"/>
    <mergeCell ref="J908:Q908"/>
    <mergeCell ref="R908:S908"/>
    <mergeCell ref="T908:W908"/>
    <mergeCell ref="X908:AC908"/>
    <mergeCell ref="A906:B906"/>
    <mergeCell ref="C906:L906"/>
    <mergeCell ref="M906:R906"/>
    <mergeCell ref="S906:V906"/>
    <mergeCell ref="W906:Z906"/>
    <mergeCell ref="A907:G907"/>
    <mergeCell ref="H907:I907"/>
    <mergeCell ref="J907:Q907"/>
    <mergeCell ref="R907:S907"/>
    <mergeCell ref="T907:W907"/>
    <mergeCell ref="A905:B905"/>
    <mergeCell ref="C905:H905"/>
    <mergeCell ref="I905:L905"/>
    <mergeCell ref="M905:R905"/>
    <mergeCell ref="S905:V905"/>
    <mergeCell ref="W905:Z905"/>
    <mergeCell ref="A902:G902"/>
    <mergeCell ref="H902:I902"/>
    <mergeCell ref="J902:Q902"/>
    <mergeCell ref="R902:S902"/>
    <mergeCell ref="T902:W902"/>
    <mergeCell ref="X902:AC902"/>
    <mergeCell ref="X900:AC900"/>
    <mergeCell ref="A901:G901"/>
    <mergeCell ref="H901:I901"/>
    <mergeCell ref="J901:Q901"/>
    <mergeCell ref="R901:S901"/>
    <mergeCell ref="T901:W901"/>
    <mergeCell ref="X901:AC901"/>
    <mergeCell ref="A899:B899"/>
    <mergeCell ref="C899:L899"/>
    <mergeCell ref="M899:R899"/>
    <mergeCell ref="S899:V899"/>
    <mergeCell ref="W899:Z899"/>
    <mergeCell ref="A900:G900"/>
    <mergeCell ref="H900:I900"/>
    <mergeCell ref="J900:Q900"/>
    <mergeCell ref="R900:S900"/>
    <mergeCell ref="T900:W900"/>
    <mergeCell ref="Y894:AC894"/>
    <mergeCell ref="A895:AC896"/>
    <mergeCell ref="A897:AC897"/>
    <mergeCell ref="A898:B898"/>
    <mergeCell ref="C898:H898"/>
    <mergeCell ref="I898:L898"/>
    <mergeCell ref="M898:R898"/>
    <mergeCell ref="S898:V898"/>
    <mergeCell ref="W898:Z898"/>
    <mergeCell ref="A893:D893"/>
    <mergeCell ref="G893:J893"/>
    <mergeCell ref="L893:O893"/>
    <mergeCell ref="U893:X893"/>
    <mergeCell ref="Y893:AC893"/>
    <mergeCell ref="A894:D894"/>
    <mergeCell ref="G894:J894"/>
    <mergeCell ref="L894:O894"/>
    <mergeCell ref="P894:T894"/>
    <mergeCell ref="U894:X894"/>
    <mergeCell ref="Y891:AC891"/>
    <mergeCell ref="A892:D892"/>
    <mergeCell ref="G892:J892"/>
    <mergeCell ref="L892:O892"/>
    <mergeCell ref="U892:X892"/>
    <mergeCell ref="Y892:AC892"/>
    <mergeCell ref="A890:D890"/>
    <mergeCell ref="G890:J890"/>
    <mergeCell ref="L890:O890"/>
    <mergeCell ref="U890:X890"/>
    <mergeCell ref="Y890:AC890"/>
    <mergeCell ref="A891:D891"/>
    <mergeCell ref="G891:J891"/>
    <mergeCell ref="L891:O891"/>
    <mergeCell ref="P891:T891"/>
    <mergeCell ref="U891:X891"/>
    <mergeCell ref="A889:D889"/>
    <mergeCell ref="G889:J889"/>
    <mergeCell ref="L889:O889"/>
    <mergeCell ref="P889:T889"/>
    <mergeCell ref="U889:X889"/>
    <mergeCell ref="Y889:AC889"/>
    <mergeCell ref="A888:D888"/>
    <mergeCell ref="G888:J888"/>
    <mergeCell ref="L888:O888"/>
    <mergeCell ref="U888:X888"/>
    <mergeCell ref="Y888:AC888"/>
    <mergeCell ref="A887:D887"/>
    <mergeCell ref="G887:J887"/>
    <mergeCell ref="L887:O887"/>
    <mergeCell ref="U887:X887"/>
    <mergeCell ref="Y887:AC887"/>
    <mergeCell ref="A885:D885"/>
    <mergeCell ref="G885:J885"/>
    <mergeCell ref="L885:O885"/>
    <mergeCell ref="U885:X885"/>
    <mergeCell ref="Y885:AC885"/>
    <mergeCell ref="A886:D886"/>
    <mergeCell ref="G886:J886"/>
    <mergeCell ref="L886:O886"/>
    <mergeCell ref="U886:X886"/>
    <mergeCell ref="Y886:AC886"/>
    <mergeCell ref="Y881:AC881"/>
    <mergeCell ref="A882:M882"/>
    <mergeCell ref="A884:D884"/>
    <mergeCell ref="G884:J884"/>
    <mergeCell ref="L884:O884"/>
    <mergeCell ref="P884:T884"/>
    <mergeCell ref="U884:X884"/>
    <mergeCell ref="Y884:AC884"/>
    <mergeCell ref="A880:D880"/>
    <mergeCell ref="G880:J880"/>
    <mergeCell ref="L880:O880"/>
    <mergeCell ref="U880:X880"/>
    <mergeCell ref="Y880:AC880"/>
    <mergeCell ref="A881:D881"/>
    <mergeCell ref="G881:J881"/>
    <mergeCell ref="L881:O881"/>
    <mergeCell ref="P881:T881"/>
    <mergeCell ref="U881:X881"/>
    <mergeCell ref="Y878:AC878"/>
    <mergeCell ref="A879:D879"/>
    <mergeCell ref="G879:J879"/>
    <mergeCell ref="L879:O879"/>
    <mergeCell ref="U879:X879"/>
    <mergeCell ref="Y879:AC879"/>
    <mergeCell ref="A877:D877"/>
    <mergeCell ref="G877:J877"/>
    <mergeCell ref="L877:O877"/>
    <mergeCell ref="U877:X877"/>
    <mergeCell ref="Y877:AC877"/>
    <mergeCell ref="A878:D878"/>
    <mergeCell ref="G878:J878"/>
    <mergeCell ref="L878:O878"/>
    <mergeCell ref="P878:T878"/>
    <mergeCell ref="U878:X878"/>
    <mergeCell ref="A876:D876"/>
    <mergeCell ref="G876:J876"/>
    <mergeCell ref="L876:O876"/>
    <mergeCell ref="P876:T876"/>
    <mergeCell ref="U876:X876"/>
    <mergeCell ref="Y876:AC876"/>
    <mergeCell ref="A875:D875"/>
    <mergeCell ref="G875:J875"/>
    <mergeCell ref="L875:O875"/>
    <mergeCell ref="U875:X875"/>
    <mergeCell ref="Y875:AC875"/>
    <mergeCell ref="A874:D874"/>
    <mergeCell ref="G874:J874"/>
    <mergeCell ref="L874:O874"/>
    <mergeCell ref="U874:X874"/>
    <mergeCell ref="Y874:AC874"/>
    <mergeCell ref="A873:D873"/>
    <mergeCell ref="G873:J873"/>
    <mergeCell ref="L873:O873"/>
    <mergeCell ref="U873:X873"/>
    <mergeCell ref="Y873:AC873"/>
    <mergeCell ref="Y871:AC871"/>
    <mergeCell ref="A872:D872"/>
    <mergeCell ref="G872:J872"/>
    <mergeCell ref="L872:O872"/>
    <mergeCell ref="U872:X872"/>
    <mergeCell ref="Y872:AC872"/>
    <mergeCell ref="B869:N869"/>
    <mergeCell ref="A871:D871"/>
    <mergeCell ref="G871:J871"/>
    <mergeCell ref="L871:O871"/>
    <mergeCell ref="P871:T871"/>
    <mergeCell ref="U871:X871"/>
    <mergeCell ref="A867:G867"/>
    <mergeCell ref="H867:I867"/>
    <mergeCell ref="J867:Q867"/>
    <mergeCell ref="R867:S867"/>
    <mergeCell ref="T867:W867"/>
    <mergeCell ref="X867:AC867"/>
    <mergeCell ref="X865:AC865"/>
    <mergeCell ref="A866:G866"/>
    <mergeCell ref="H866:I866"/>
    <mergeCell ref="J866:Q866"/>
    <mergeCell ref="T866:W866"/>
    <mergeCell ref="X866:AC866"/>
    <mergeCell ref="A864:G864"/>
    <mergeCell ref="H864:I864"/>
    <mergeCell ref="J864:Q864"/>
    <mergeCell ref="T864:W864"/>
    <mergeCell ref="X864:AC864"/>
    <mergeCell ref="A865:G865"/>
    <mergeCell ref="H865:I865"/>
    <mergeCell ref="J865:Q865"/>
    <mergeCell ref="R865:S865"/>
    <mergeCell ref="T865:W865"/>
    <mergeCell ref="A863:G863"/>
    <mergeCell ref="H863:I863"/>
    <mergeCell ref="J863:Q863"/>
    <mergeCell ref="R863:S863"/>
    <mergeCell ref="T863:W863"/>
    <mergeCell ref="X863:AC863"/>
    <mergeCell ref="A862:G862"/>
    <mergeCell ref="H862:I862"/>
    <mergeCell ref="J862:Q862"/>
    <mergeCell ref="T862:W862"/>
    <mergeCell ref="X862:AC862"/>
    <mergeCell ref="A861:G861"/>
    <mergeCell ref="H861:I861"/>
    <mergeCell ref="J861:Q861"/>
    <mergeCell ref="T861:W861"/>
    <mergeCell ref="X861:AC861"/>
    <mergeCell ref="A860:G860"/>
    <mergeCell ref="H860:I860"/>
    <mergeCell ref="J860:Q860"/>
    <mergeCell ref="T860:W860"/>
    <mergeCell ref="X860:AC860"/>
    <mergeCell ref="X858:AC858"/>
    <mergeCell ref="A859:G859"/>
    <mergeCell ref="H859:I859"/>
    <mergeCell ref="J859:Q859"/>
    <mergeCell ref="T859:W859"/>
    <mergeCell ref="X859:AC859"/>
    <mergeCell ref="A857:B857"/>
    <mergeCell ref="C857:L857"/>
    <mergeCell ref="M857:R857"/>
    <mergeCell ref="S857:V857"/>
    <mergeCell ref="W857:Z857"/>
    <mergeCell ref="A858:G858"/>
    <mergeCell ref="H858:I858"/>
    <mergeCell ref="J858:Q858"/>
    <mergeCell ref="R858:S858"/>
    <mergeCell ref="T858:W858"/>
    <mergeCell ref="X854:AC854"/>
    <mergeCell ref="A856:B856"/>
    <mergeCell ref="C856:H856"/>
    <mergeCell ref="I856:L856"/>
    <mergeCell ref="M856:R856"/>
    <mergeCell ref="S856:V856"/>
    <mergeCell ref="W856:Z856"/>
    <mergeCell ref="A853:G853"/>
    <mergeCell ref="H853:I853"/>
    <mergeCell ref="J853:Q853"/>
    <mergeCell ref="T853:W853"/>
    <mergeCell ref="X853:AC853"/>
    <mergeCell ref="A854:G854"/>
    <mergeCell ref="H854:I854"/>
    <mergeCell ref="J854:Q854"/>
    <mergeCell ref="R854:S854"/>
    <mergeCell ref="T854:W854"/>
    <mergeCell ref="X851:AC851"/>
    <mergeCell ref="A852:G852"/>
    <mergeCell ref="H852:I852"/>
    <mergeCell ref="J852:Q852"/>
    <mergeCell ref="T852:W852"/>
    <mergeCell ref="X852:AC852"/>
    <mergeCell ref="A850:G850"/>
    <mergeCell ref="H850:I850"/>
    <mergeCell ref="J850:Q850"/>
    <mergeCell ref="T850:W850"/>
    <mergeCell ref="X850:AC850"/>
    <mergeCell ref="A851:G851"/>
    <mergeCell ref="H851:I851"/>
    <mergeCell ref="J851:Q851"/>
    <mergeCell ref="R851:S851"/>
    <mergeCell ref="T851:W851"/>
    <mergeCell ref="A849:G849"/>
    <mergeCell ref="H849:I849"/>
    <mergeCell ref="J849:Q849"/>
    <mergeCell ref="R849:S849"/>
    <mergeCell ref="T849:W849"/>
    <mergeCell ref="X849:AC849"/>
    <mergeCell ref="A848:G848"/>
    <mergeCell ref="H848:I848"/>
    <mergeCell ref="J848:Q848"/>
    <mergeCell ref="T848:W848"/>
    <mergeCell ref="X848:AC848"/>
    <mergeCell ref="X847:AC847"/>
    <mergeCell ref="A846:B846"/>
    <mergeCell ref="C846:L846"/>
    <mergeCell ref="M846:R846"/>
    <mergeCell ref="S846:V846"/>
    <mergeCell ref="W846:Z846"/>
    <mergeCell ref="A847:G847"/>
    <mergeCell ref="H847:I847"/>
    <mergeCell ref="J847:Q847"/>
    <mergeCell ref="R847:S847"/>
    <mergeCell ref="T847:W847"/>
    <mergeCell ref="A845:B845"/>
    <mergeCell ref="C845:H845"/>
    <mergeCell ref="I845:L845"/>
    <mergeCell ref="M845:R845"/>
    <mergeCell ref="S845:V845"/>
    <mergeCell ref="W845:Z845"/>
    <mergeCell ref="A842:G842"/>
    <mergeCell ref="H842:I842"/>
    <mergeCell ref="J842:Q842"/>
    <mergeCell ref="R842:S842"/>
    <mergeCell ref="T842:W842"/>
    <mergeCell ref="X842:AC842"/>
    <mergeCell ref="A841:G841"/>
    <mergeCell ref="H841:I841"/>
    <mergeCell ref="J841:Q841"/>
    <mergeCell ref="R841:S841"/>
    <mergeCell ref="T841:W841"/>
    <mergeCell ref="X841:AC841"/>
    <mergeCell ref="X839:AC839"/>
    <mergeCell ref="A840:G840"/>
    <mergeCell ref="H840:I840"/>
    <mergeCell ref="J840:Q840"/>
    <mergeCell ref="R840:S840"/>
    <mergeCell ref="T840:W840"/>
    <mergeCell ref="X840:AC840"/>
    <mergeCell ref="A838:B838"/>
    <mergeCell ref="C838:L838"/>
    <mergeCell ref="M838:R838"/>
    <mergeCell ref="S838:V838"/>
    <mergeCell ref="W838:Z838"/>
    <mergeCell ref="A839:G839"/>
    <mergeCell ref="H839:I839"/>
    <mergeCell ref="J839:Q839"/>
    <mergeCell ref="R839:S839"/>
    <mergeCell ref="T839:W839"/>
    <mergeCell ref="X835:AC835"/>
    <mergeCell ref="A837:B837"/>
    <mergeCell ref="C837:H837"/>
    <mergeCell ref="I837:L837"/>
    <mergeCell ref="M837:R837"/>
    <mergeCell ref="S837:V837"/>
    <mergeCell ref="W837:Z837"/>
    <mergeCell ref="A834:G834"/>
    <mergeCell ref="H834:I834"/>
    <mergeCell ref="J834:Q834"/>
    <mergeCell ref="T834:W834"/>
    <mergeCell ref="X834:AC834"/>
    <mergeCell ref="A835:G835"/>
    <mergeCell ref="H835:I835"/>
    <mergeCell ref="J835:Q835"/>
    <mergeCell ref="R835:S835"/>
    <mergeCell ref="T835:W835"/>
    <mergeCell ref="X832:AC832"/>
    <mergeCell ref="A833:G833"/>
    <mergeCell ref="H833:I833"/>
    <mergeCell ref="J833:Q833"/>
    <mergeCell ref="T833:W833"/>
    <mergeCell ref="X833:AC833"/>
    <mergeCell ref="A831:G831"/>
    <mergeCell ref="H831:I831"/>
    <mergeCell ref="J831:Q831"/>
    <mergeCell ref="T831:W831"/>
    <mergeCell ref="X831:AC831"/>
    <mergeCell ref="A832:G832"/>
    <mergeCell ref="H832:I832"/>
    <mergeCell ref="J832:Q832"/>
    <mergeCell ref="R832:S832"/>
    <mergeCell ref="T832:W832"/>
    <mergeCell ref="A830:G830"/>
    <mergeCell ref="H830:I830"/>
    <mergeCell ref="J830:Q830"/>
    <mergeCell ref="R830:S830"/>
    <mergeCell ref="T830:W830"/>
    <mergeCell ref="X830:AC830"/>
    <mergeCell ref="A829:G829"/>
    <mergeCell ref="H829:I829"/>
    <mergeCell ref="J829:Q829"/>
    <mergeCell ref="T829:W829"/>
    <mergeCell ref="X829:AC829"/>
    <mergeCell ref="A828:G828"/>
    <mergeCell ref="H828:I828"/>
    <mergeCell ref="J828:Q828"/>
    <mergeCell ref="T828:W828"/>
    <mergeCell ref="X828:AC828"/>
    <mergeCell ref="X826:AC826"/>
    <mergeCell ref="A827:G827"/>
    <mergeCell ref="H827:I827"/>
    <mergeCell ref="J827:Q827"/>
    <mergeCell ref="T827:W827"/>
    <mergeCell ref="X827:AC827"/>
    <mergeCell ref="A825:B825"/>
    <mergeCell ref="C825:L825"/>
    <mergeCell ref="M825:R825"/>
    <mergeCell ref="S825:V825"/>
    <mergeCell ref="W825:Z825"/>
    <mergeCell ref="A826:G826"/>
    <mergeCell ref="H826:I826"/>
    <mergeCell ref="J826:Q826"/>
    <mergeCell ref="R826:S826"/>
    <mergeCell ref="T826:W826"/>
    <mergeCell ref="A824:B824"/>
    <mergeCell ref="C824:H824"/>
    <mergeCell ref="I824:L824"/>
    <mergeCell ref="M824:R824"/>
    <mergeCell ref="S824:V824"/>
    <mergeCell ref="W824:Z824"/>
    <mergeCell ref="A821:G821"/>
    <mergeCell ref="H821:I821"/>
    <mergeCell ref="J821:Q821"/>
    <mergeCell ref="R821:S821"/>
    <mergeCell ref="T821:W821"/>
    <mergeCell ref="X821:AC821"/>
    <mergeCell ref="A820:G820"/>
    <mergeCell ref="H820:I820"/>
    <mergeCell ref="J820:Q820"/>
    <mergeCell ref="R820:S820"/>
    <mergeCell ref="T820:W820"/>
    <mergeCell ref="X820:AC820"/>
    <mergeCell ref="X818:AC818"/>
    <mergeCell ref="A819:G819"/>
    <mergeCell ref="H819:I819"/>
    <mergeCell ref="J819:Q819"/>
    <mergeCell ref="R819:S819"/>
    <mergeCell ref="T819:W819"/>
    <mergeCell ref="X819:AC819"/>
    <mergeCell ref="A817:B817"/>
    <mergeCell ref="C817:L817"/>
    <mergeCell ref="M817:R817"/>
    <mergeCell ref="S817:V817"/>
    <mergeCell ref="W817:Z817"/>
    <mergeCell ref="A818:G818"/>
    <mergeCell ref="H818:I818"/>
    <mergeCell ref="J818:Q818"/>
    <mergeCell ref="R818:S818"/>
    <mergeCell ref="T818:W818"/>
    <mergeCell ref="A813:AC814"/>
    <mergeCell ref="A815:AC815"/>
    <mergeCell ref="A816:B816"/>
    <mergeCell ref="C816:H816"/>
    <mergeCell ref="I816:L816"/>
    <mergeCell ref="M816:R816"/>
    <mergeCell ref="S816:V816"/>
    <mergeCell ref="W816:Z816"/>
    <mergeCell ref="A812:D812"/>
    <mergeCell ref="G812:J812"/>
    <mergeCell ref="L812:O812"/>
    <mergeCell ref="P812:T812"/>
    <mergeCell ref="U812:X812"/>
    <mergeCell ref="Y812:AC812"/>
    <mergeCell ref="A810:D810"/>
    <mergeCell ref="G810:J810"/>
    <mergeCell ref="L810:O810"/>
    <mergeCell ref="U810:X810"/>
    <mergeCell ref="Y810:AC810"/>
    <mergeCell ref="A811:D811"/>
    <mergeCell ref="G811:J811"/>
    <mergeCell ref="L811:O811"/>
    <mergeCell ref="U811:X811"/>
    <mergeCell ref="Y811:AC811"/>
    <mergeCell ref="Y808:AC808"/>
    <mergeCell ref="A809:D809"/>
    <mergeCell ref="G809:J809"/>
    <mergeCell ref="L809:O809"/>
    <mergeCell ref="U809:X809"/>
    <mergeCell ref="Y809:AC809"/>
    <mergeCell ref="A807:D807"/>
    <mergeCell ref="G807:J807"/>
    <mergeCell ref="L807:O807"/>
    <mergeCell ref="U807:X807"/>
    <mergeCell ref="Y807:AC807"/>
    <mergeCell ref="A808:D808"/>
    <mergeCell ref="G808:J808"/>
    <mergeCell ref="L808:O808"/>
    <mergeCell ref="P808:T808"/>
    <mergeCell ref="U808:X808"/>
    <mergeCell ref="A806:D806"/>
    <mergeCell ref="G806:J806"/>
    <mergeCell ref="L806:O806"/>
    <mergeCell ref="P806:T806"/>
    <mergeCell ref="U806:X806"/>
    <mergeCell ref="Y806:AC806"/>
    <mergeCell ref="A805:D805"/>
    <mergeCell ref="G805:J805"/>
    <mergeCell ref="L805:O805"/>
    <mergeCell ref="U805:X805"/>
    <mergeCell ref="Y805:AC805"/>
    <mergeCell ref="A803:D803"/>
    <mergeCell ref="G803:J803"/>
    <mergeCell ref="L803:O803"/>
    <mergeCell ref="U803:X803"/>
    <mergeCell ref="Y803:AC803"/>
    <mergeCell ref="A804:D804"/>
    <mergeCell ref="G804:J804"/>
    <mergeCell ref="L804:O804"/>
    <mergeCell ref="U804:X804"/>
    <mergeCell ref="Y804:AC804"/>
    <mergeCell ref="A801:D801"/>
    <mergeCell ref="G801:J801"/>
    <mergeCell ref="L801:O801"/>
    <mergeCell ref="U801:X801"/>
    <mergeCell ref="Y801:AC801"/>
    <mergeCell ref="A802:D802"/>
    <mergeCell ref="G802:J802"/>
    <mergeCell ref="L802:O802"/>
    <mergeCell ref="U802:X802"/>
    <mergeCell ref="Y802:AC802"/>
    <mergeCell ref="Y799:AC799"/>
    <mergeCell ref="A800:D800"/>
    <mergeCell ref="G800:J800"/>
    <mergeCell ref="L800:O800"/>
    <mergeCell ref="U800:X800"/>
    <mergeCell ref="Y800:AC800"/>
    <mergeCell ref="A797:M797"/>
    <mergeCell ref="A799:D799"/>
    <mergeCell ref="G799:J799"/>
    <mergeCell ref="L799:O799"/>
    <mergeCell ref="P799:T799"/>
    <mergeCell ref="U799:X799"/>
    <mergeCell ref="A795:D795"/>
    <mergeCell ref="G795:J795"/>
    <mergeCell ref="L795:O795"/>
    <mergeCell ref="P795:T795"/>
    <mergeCell ref="U795:X795"/>
    <mergeCell ref="Y795:AC795"/>
    <mergeCell ref="Y793:AC793"/>
    <mergeCell ref="A794:D794"/>
    <mergeCell ref="G794:J794"/>
    <mergeCell ref="L794:O794"/>
    <mergeCell ref="P794:T794"/>
    <mergeCell ref="U794:X794"/>
    <mergeCell ref="Y794:AC794"/>
    <mergeCell ref="B791:N791"/>
    <mergeCell ref="A793:D793"/>
    <mergeCell ref="G793:J793"/>
    <mergeCell ref="L793:O793"/>
    <mergeCell ref="P793:T793"/>
    <mergeCell ref="U793:X793"/>
    <mergeCell ref="A788:G788"/>
    <mergeCell ref="H788:I788"/>
    <mergeCell ref="J788:Q788"/>
    <mergeCell ref="R788:S788"/>
    <mergeCell ref="T788:W788"/>
    <mergeCell ref="X788:AC788"/>
    <mergeCell ref="X786:AC786"/>
    <mergeCell ref="A787:G787"/>
    <mergeCell ref="H787:I787"/>
    <mergeCell ref="J787:Q787"/>
    <mergeCell ref="R787:S787"/>
    <mergeCell ref="T787:W787"/>
    <mergeCell ref="X787:AC787"/>
    <mergeCell ref="A785:B785"/>
    <mergeCell ref="C785:L785"/>
    <mergeCell ref="M785:R785"/>
    <mergeCell ref="S785:V785"/>
    <mergeCell ref="W785:Z785"/>
    <mergeCell ref="A786:G786"/>
    <mergeCell ref="H786:I786"/>
    <mergeCell ref="J786:Q786"/>
    <mergeCell ref="R786:S786"/>
    <mergeCell ref="T786:W786"/>
    <mergeCell ref="A784:B784"/>
    <mergeCell ref="C784:H784"/>
    <mergeCell ref="I784:L784"/>
    <mergeCell ref="M784:R784"/>
    <mergeCell ref="S784:V784"/>
    <mergeCell ref="W784:Z784"/>
    <mergeCell ref="A781:G781"/>
    <mergeCell ref="H781:I781"/>
    <mergeCell ref="J781:Q781"/>
    <mergeCell ref="R781:S781"/>
    <mergeCell ref="T781:W781"/>
    <mergeCell ref="X781:AC781"/>
    <mergeCell ref="X779:AC779"/>
    <mergeCell ref="A780:G780"/>
    <mergeCell ref="H780:I780"/>
    <mergeCell ref="J780:Q780"/>
    <mergeCell ref="R780:S780"/>
    <mergeCell ref="T780:W780"/>
    <mergeCell ref="X780:AC780"/>
    <mergeCell ref="A778:B778"/>
    <mergeCell ref="C778:L778"/>
    <mergeCell ref="M778:R778"/>
    <mergeCell ref="S778:V778"/>
    <mergeCell ref="W778:Z778"/>
    <mergeCell ref="A779:G779"/>
    <mergeCell ref="H779:I779"/>
    <mergeCell ref="J779:Q779"/>
    <mergeCell ref="R779:S779"/>
    <mergeCell ref="T779:W779"/>
    <mergeCell ref="A777:B777"/>
    <mergeCell ref="C777:H777"/>
    <mergeCell ref="I777:L777"/>
    <mergeCell ref="M777:R777"/>
    <mergeCell ref="S777:V777"/>
    <mergeCell ref="W777:Z777"/>
    <mergeCell ref="A774:G774"/>
    <mergeCell ref="H774:I774"/>
    <mergeCell ref="J774:Q774"/>
    <mergeCell ref="R774:S774"/>
    <mergeCell ref="T774:W774"/>
    <mergeCell ref="X774:AC774"/>
    <mergeCell ref="X772:AC772"/>
    <mergeCell ref="A773:G773"/>
    <mergeCell ref="H773:I773"/>
    <mergeCell ref="J773:Q773"/>
    <mergeCell ref="R773:S773"/>
    <mergeCell ref="T773:W773"/>
    <mergeCell ref="X773:AC773"/>
    <mergeCell ref="A771:B771"/>
    <mergeCell ref="C771:L771"/>
    <mergeCell ref="M771:R771"/>
    <mergeCell ref="S771:V771"/>
    <mergeCell ref="W771:Z771"/>
    <mergeCell ref="A772:G772"/>
    <mergeCell ref="H772:I772"/>
    <mergeCell ref="J772:Q772"/>
    <mergeCell ref="R772:S772"/>
    <mergeCell ref="T772:W772"/>
    <mergeCell ref="A770:B770"/>
    <mergeCell ref="C770:H770"/>
    <mergeCell ref="I770:L770"/>
    <mergeCell ref="M770:R770"/>
    <mergeCell ref="S770:V770"/>
    <mergeCell ref="W770:Z770"/>
    <mergeCell ref="A767:G767"/>
    <mergeCell ref="H767:I767"/>
    <mergeCell ref="J767:Q767"/>
    <mergeCell ref="R767:S767"/>
    <mergeCell ref="T767:W767"/>
    <mergeCell ref="X767:AC767"/>
    <mergeCell ref="X765:AC765"/>
    <mergeCell ref="A766:G766"/>
    <mergeCell ref="H766:I766"/>
    <mergeCell ref="J766:Q766"/>
    <mergeCell ref="R766:S766"/>
    <mergeCell ref="T766:W766"/>
    <mergeCell ref="X766:AC766"/>
    <mergeCell ref="A764:B764"/>
    <mergeCell ref="C764:L764"/>
    <mergeCell ref="M764:R764"/>
    <mergeCell ref="S764:V764"/>
    <mergeCell ref="W764:Z764"/>
    <mergeCell ref="A765:G765"/>
    <mergeCell ref="H765:I765"/>
    <mergeCell ref="J765:Q765"/>
    <mergeCell ref="R765:S765"/>
    <mergeCell ref="T765:W765"/>
    <mergeCell ref="A763:B763"/>
    <mergeCell ref="C763:H763"/>
    <mergeCell ref="I763:L763"/>
    <mergeCell ref="M763:R763"/>
    <mergeCell ref="S763:V763"/>
    <mergeCell ref="W763:Z763"/>
    <mergeCell ref="A760:G760"/>
    <mergeCell ref="H760:I760"/>
    <mergeCell ref="J760:Q760"/>
    <mergeCell ref="R760:S760"/>
    <mergeCell ref="T760:W760"/>
    <mergeCell ref="X760:AC760"/>
    <mergeCell ref="X758:AC758"/>
    <mergeCell ref="A759:G759"/>
    <mergeCell ref="H759:I759"/>
    <mergeCell ref="J759:Q759"/>
    <mergeCell ref="R759:S759"/>
    <mergeCell ref="T759:W759"/>
    <mergeCell ref="X759:AC759"/>
    <mergeCell ref="A757:B757"/>
    <mergeCell ref="C757:L757"/>
    <mergeCell ref="M757:R757"/>
    <mergeCell ref="S757:V757"/>
    <mergeCell ref="W757:Z757"/>
    <mergeCell ref="A758:G758"/>
    <mergeCell ref="H758:I758"/>
    <mergeCell ref="J758:Q758"/>
    <mergeCell ref="R758:S758"/>
    <mergeCell ref="T758:W758"/>
    <mergeCell ref="A756:B756"/>
    <mergeCell ref="C756:H756"/>
    <mergeCell ref="I756:L756"/>
    <mergeCell ref="M756:R756"/>
    <mergeCell ref="S756:V756"/>
    <mergeCell ref="W756:Z756"/>
    <mergeCell ref="A753:G753"/>
    <mergeCell ref="H753:I753"/>
    <mergeCell ref="J753:Q753"/>
    <mergeCell ref="R753:S753"/>
    <mergeCell ref="T753:W753"/>
    <mergeCell ref="X753:AC753"/>
    <mergeCell ref="X751:AC751"/>
    <mergeCell ref="A752:G752"/>
    <mergeCell ref="H752:I752"/>
    <mergeCell ref="J752:Q752"/>
    <mergeCell ref="R752:S752"/>
    <mergeCell ref="T752:W752"/>
    <mergeCell ref="X752:AC752"/>
    <mergeCell ref="A750:B750"/>
    <mergeCell ref="C750:L750"/>
    <mergeCell ref="M750:R750"/>
    <mergeCell ref="S750:V750"/>
    <mergeCell ref="W750:Z750"/>
    <mergeCell ref="A751:G751"/>
    <mergeCell ref="H751:I751"/>
    <mergeCell ref="J751:Q751"/>
    <mergeCell ref="R751:S751"/>
    <mergeCell ref="T751:W751"/>
    <mergeCell ref="A749:B749"/>
    <mergeCell ref="C749:H749"/>
    <mergeCell ref="I749:L749"/>
    <mergeCell ref="M749:R749"/>
    <mergeCell ref="S749:V749"/>
    <mergeCell ref="W749:Z749"/>
    <mergeCell ref="A746:G746"/>
    <mergeCell ref="H746:I746"/>
    <mergeCell ref="J746:Q746"/>
    <mergeCell ref="R746:S746"/>
    <mergeCell ref="T746:W746"/>
    <mergeCell ref="X746:AC746"/>
    <mergeCell ref="X744:AC744"/>
    <mergeCell ref="A745:G745"/>
    <mergeCell ref="H745:I745"/>
    <mergeCell ref="J745:Q745"/>
    <mergeCell ref="R745:S745"/>
    <mergeCell ref="T745:W745"/>
    <mergeCell ref="X745:AC745"/>
    <mergeCell ref="A743:B743"/>
    <mergeCell ref="C743:L743"/>
    <mergeCell ref="M743:R743"/>
    <mergeCell ref="S743:V743"/>
    <mergeCell ref="W743:Z743"/>
    <mergeCell ref="A744:G744"/>
    <mergeCell ref="H744:I744"/>
    <mergeCell ref="J744:Q744"/>
    <mergeCell ref="R744:S744"/>
    <mergeCell ref="T744:W744"/>
    <mergeCell ref="A742:B742"/>
    <mergeCell ref="C742:H742"/>
    <mergeCell ref="I742:L742"/>
    <mergeCell ref="M742:R742"/>
    <mergeCell ref="S742:V742"/>
    <mergeCell ref="W742:Z742"/>
    <mergeCell ref="A739:G739"/>
    <mergeCell ref="H739:I739"/>
    <mergeCell ref="J739:Q739"/>
    <mergeCell ref="R739:S739"/>
    <mergeCell ref="T739:W739"/>
    <mergeCell ref="X739:AC739"/>
    <mergeCell ref="X737:AC737"/>
    <mergeCell ref="A738:G738"/>
    <mergeCell ref="H738:I738"/>
    <mergeCell ref="J738:Q738"/>
    <mergeCell ref="R738:S738"/>
    <mergeCell ref="T738:W738"/>
    <mergeCell ref="X738:AC738"/>
    <mergeCell ref="A736:B736"/>
    <mergeCell ref="C736:L736"/>
    <mergeCell ref="M736:R736"/>
    <mergeCell ref="S736:V736"/>
    <mergeCell ref="W736:Z736"/>
    <mergeCell ref="A737:G737"/>
    <mergeCell ref="H737:I737"/>
    <mergeCell ref="J737:Q737"/>
    <mergeCell ref="R737:S737"/>
    <mergeCell ref="T737:W737"/>
    <mergeCell ref="A735:B735"/>
    <mergeCell ref="C735:H735"/>
    <mergeCell ref="I735:L735"/>
    <mergeCell ref="M735:R735"/>
    <mergeCell ref="S735:V735"/>
    <mergeCell ref="W735:Z735"/>
    <mergeCell ref="A732:G732"/>
    <mergeCell ref="H732:I732"/>
    <mergeCell ref="J732:Q732"/>
    <mergeCell ref="R732:S732"/>
    <mergeCell ref="T732:W732"/>
    <mergeCell ref="X732:AC732"/>
    <mergeCell ref="X730:AC730"/>
    <mergeCell ref="A731:G731"/>
    <mergeCell ref="H731:I731"/>
    <mergeCell ref="J731:Q731"/>
    <mergeCell ref="R731:S731"/>
    <mergeCell ref="T731:W731"/>
    <mergeCell ref="X731:AC731"/>
    <mergeCell ref="A729:B729"/>
    <mergeCell ref="C729:L729"/>
    <mergeCell ref="M729:R729"/>
    <mergeCell ref="S729:V729"/>
    <mergeCell ref="W729:Z729"/>
    <mergeCell ref="A730:G730"/>
    <mergeCell ref="H730:I730"/>
    <mergeCell ref="J730:Q730"/>
    <mergeCell ref="R730:S730"/>
    <mergeCell ref="T730:W730"/>
    <mergeCell ref="A726:AC727"/>
    <mergeCell ref="A728:B728"/>
    <mergeCell ref="C728:H728"/>
    <mergeCell ref="I728:L728"/>
    <mergeCell ref="M728:R728"/>
    <mergeCell ref="S728:V728"/>
    <mergeCell ref="W728:Z728"/>
    <mergeCell ref="A725:D725"/>
    <mergeCell ref="G725:J725"/>
    <mergeCell ref="L725:O725"/>
    <mergeCell ref="P725:T725"/>
    <mergeCell ref="U725:X725"/>
    <mergeCell ref="Y725:AC725"/>
    <mergeCell ref="A723:D723"/>
    <mergeCell ref="G723:J723"/>
    <mergeCell ref="L723:O723"/>
    <mergeCell ref="U723:X723"/>
    <mergeCell ref="Y723:AC723"/>
    <mergeCell ref="A724:D724"/>
    <mergeCell ref="G724:J724"/>
    <mergeCell ref="L724:O724"/>
    <mergeCell ref="U724:X724"/>
    <mergeCell ref="Y724:AC724"/>
    <mergeCell ref="Y721:AC721"/>
    <mergeCell ref="A722:D722"/>
    <mergeCell ref="G722:J722"/>
    <mergeCell ref="L722:O722"/>
    <mergeCell ref="U722:X722"/>
    <mergeCell ref="Y722:AC722"/>
    <mergeCell ref="A720:D720"/>
    <mergeCell ref="G720:J720"/>
    <mergeCell ref="L720:O720"/>
    <mergeCell ref="U720:X720"/>
    <mergeCell ref="Y720:AC720"/>
    <mergeCell ref="A721:D721"/>
    <mergeCell ref="G721:J721"/>
    <mergeCell ref="L721:O721"/>
    <mergeCell ref="P721:T721"/>
    <mergeCell ref="U721:X721"/>
    <mergeCell ref="A719:D719"/>
    <mergeCell ref="G719:J719"/>
    <mergeCell ref="L719:O719"/>
    <mergeCell ref="P719:T719"/>
    <mergeCell ref="U719:X719"/>
    <mergeCell ref="Y719:AC719"/>
    <mergeCell ref="A718:D718"/>
    <mergeCell ref="G718:J718"/>
    <mergeCell ref="L718:O718"/>
    <mergeCell ref="U718:X718"/>
    <mergeCell ref="Y718:AC718"/>
    <mergeCell ref="A716:D716"/>
    <mergeCell ref="G716:J716"/>
    <mergeCell ref="L716:O716"/>
    <mergeCell ref="U716:X716"/>
    <mergeCell ref="Y716:AC716"/>
    <mergeCell ref="A717:D717"/>
    <mergeCell ref="G717:J717"/>
    <mergeCell ref="L717:O717"/>
    <mergeCell ref="U717:X717"/>
    <mergeCell ref="Y717:AC717"/>
    <mergeCell ref="A714:D714"/>
    <mergeCell ref="G714:J714"/>
    <mergeCell ref="L714:O714"/>
    <mergeCell ref="U714:X714"/>
    <mergeCell ref="Y714:AC714"/>
    <mergeCell ref="A715:D715"/>
    <mergeCell ref="G715:J715"/>
    <mergeCell ref="L715:O715"/>
    <mergeCell ref="U715:X715"/>
    <mergeCell ref="Y715:AC715"/>
    <mergeCell ref="Y712:AC712"/>
    <mergeCell ref="A713:D713"/>
    <mergeCell ref="G713:J713"/>
    <mergeCell ref="L713:O713"/>
    <mergeCell ref="U713:X713"/>
    <mergeCell ref="Y713:AC713"/>
    <mergeCell ref="B710:N710"/>
    <mergeCell ref="A712:D712"/>
    <mergeCell ref="G712:J712"/>
    <mergeCell ref="L712:O712"/>
    <mergeCell ref="P712:T712"/>
    <mergeCell ref="U712:X712"/>
    <mergeCell ref="A707:G707"/>
    <mergeCell ref="H707:I707"/>
    <mergeCell ref="J707:Q707"/>
    <mergeCell ref="R707:S707"/>
    <mergeCell ref="T707:W707"/>
    <mergeCell ref="X707:AC707"/>
    <mergeCell ref="X705:AC705"/>
    <mergeCell ref="A706:G706"/>
    <mergeCell ref="H706:I706"/>
    <mergeCell ref="J706:Q706"/>
    <mergeCell ref="R706:S706"/>
    <mergeCell ref="T706:W706"/>
    <mergeCell ref="X706:AC706"/>
    <mergeCell ref="A704:B704"/>
    <mergeCell ref="C704:L704"/>
    <mergeCell ref="M704:R704"/>
    <mergeCell ref="S704:V704"/>
    <mergeCell ref="W704:Z704"/>
    <mergeCell ref="A705:G705"/>
    <mergeCell ref="H705:I705"/>
    <mergeCell ref="J705:Q705"/>
    <mergeCell ref="R705:S705"/>
    <mergeCell ref="T705:W705"/>
    <mergeCell ref="X701:AC701"/>
    <mergeCell ref="A703:B703"/>
    <mergeCell ref="C703:H703"/>
    <mergeCell ref="I703:L703"/>
    <mergeCell ref="M703:R703"/>
    <mergeCell ref="S703:V703"/>
    <mergeCell ref="W703:Z703"/>
    <mergeCell ref="A700:G700"/>
    <mergeCell ref="H700:I700"/>
    <mergeCell ref="J700:Q700"/>
    <mergeCell ref="T700:W700"/>
    <mergeCell ref="X700:AC700"/>
    <mergeCell ref="A701:G701"/>
    <mergeCell ref="H701:I701"/>
    <mergeCell ref="J701:Q701"/>
    <mergeCell ref="R701:S701"/>
    <mergeCell ref="T701:W701"/>
    <mergeCell ref="A698:G698"/>
    <mergeCell ref="H698:I698"/>
    <mergeCell ref="J698:Q698"/>
    <mergeCell ref="T698:W698"/>
    <mergeCell ref="X698:AC698"/>
    <mergeCell ref="A699:G699"/>
    <mergeCell ref="H699:I699"/>
    <mergeCell ref="J699:Q699"/>
    <mergeCell ref="T699:W699"/>
    <mergeCell ref="X699:AC699"/>
    <mergeCell ref="A697:G697"/>
    <mergeCell ref="H697:I697"/>
    <mergeCell ref="J697:Q697"/>
    <mergeCell ref="R697:S697"/>
    <mergeCell ref="T697:W697"/>
    <mergeCell ref="X697:AC697"/>
    <mergeCell ref="A695:G695"/>
    <mergeCell ref="H695:I695"/>
    <mergeCell ref="J695:Q695"/>
    <mergeCell ref="T695:W695"/>
    <mergeCell ref="X695:AC695"/>
    <mergeCell ref="A696:G696"/>
    <mergeCell ref="H696:I696"/>
    <mergeCell ref="J696:Q696"/>
    <mergeCell ref="T696:W696"/>
    <mergeCell ref="X696:AC696"/>
    <mergeCell ref="A693:G693"/>
    <mergeCell ref="H693:I693"/>
    <mergeCell ref="J693:Q693"/>
    <mergeCell ref="T693:W693"/>
    <mergeCell ref="X693:AC693"/>
    <mergeCell ref="A694:G694"/>
    <mergeCell ref="H694:I694"/>
    <mergeCell ref="J694:Q694"/>
    <mergeCell ref="T694:W694"/>
    <mergeCell ref="X694:AC694"/>
    <mergeCell ref="X691:AC691"/>
    <mergeCell ref="A692:G692"/>
    <mergeCell ref="H692:I692"/>
    <mergeCell ref="J692:Q692"/>
    <mergeCell ref="T692:W692"/>
    <mergeCell ref="X692:AC692"/>
    <mergeCell ref="A690:B690"/>
    <mergeCell ref="C690:L690"/>
    <mergeCell ref="M690:R690"/>
    <mergeCell ref="S690:V690"/>
    <mergeCell ref="W690:Z690"/>
    <mergeCell ref="A691:G691"/>
    <mergeCell ref="H691:I691"/>
    <mergeCell ref="J691:Q691"/>
    <mergeCell ref="R691:S691"/>
    <mergeCell ref="T691:W691"/>
    <mergeCell ref="X687:AC687"/>
    <mergeCell ref="A689:B689"/>
    <mergeCell ref="C689:H689"/>
    <mergeCell ref="I689:L689"/>
    <mergeCell ref="M689:R689"/>
    <mergeCell ref="S689:V689"/>
    <mergeCell ref="W689:Z689"/>
    <mergeCell ref="A686:G686"/>
    <mergeCell ref="H686:I686"/>
    <mergeCell ref="J686:Q686"/>
    <mergeCell ref="T686:W686"/>
    <mergeCell ref="X686:AC686"/>
    <mergeCell ref="A687:G687"/>
    <mergeCell ref="H687:I687"/>
    <mergeCell ref="J687:Q687"/>
    <mergeCell ref="R687:S687"/>
    <mergeCell ref="T687:W687"/>
    <mergeCell ref="X684:AC684"/>
    <mergeCell ref="A685:G685"/>
    <mergeCell ref="H685:I685"/>
    <mergeCell ref="J685:Q685"/>
    <mergeCell ref="T685:W685"/>
    <mergeCell ref="X685:AC685"/>
    <mergeCell ref="A683:G683"/>
    <mergeCell ref="H683:I683"/>
    <mergeCell ref="J683:Q683"/>
    <mergeCell ref="T683:W683"/>
    <mergeCell ref="X683:AC683"/>
    <mergeCell ref="A684:G684"/>
    <mergeCell ref="H684:I684"/>
    <mergeCell ref="J684:Q684"/>
    <mergeCell ref="R684:S684"/>
    <mergeCell ref="T684:W684"/>
    <mergeCell ref="A682:G682"/>
    <mergeCell ref="H682:I682"/>
    <mergeCell ref="J682:Q682"/>
    <mergeCell ref="R682:S682"/>
    <mergeCell ref="T682:W682"/>
    <mergeCell ref="X682:AC682"/>
    <mergeCell ref="A681:G681"/>
    <mergeCell ref="H681:I681"/>
    <mergeCell ref="J681:Q681"/>
    <mergeCell ref="T681:W681"/>
    <mergeCell ref="X681:AC681"/>
    <mergeCell ref="A680:G680"/>
    <mergeCell ref="H680:I680"/>
    <mergeCell ref="J680:Q680"/>
    <mergeCell ref="T680:W680"/>
    <mergeCell ref="X680:AC680"/>
    <mergeCell ref="X678:AC678"/>
    <mergeCell ref="A679:G679"/>
    <mergeCell ref="H679:I679"/>
    <mergeCell ref="J679:Q679"/>
    <mergeCell ref="T679:W679"/>
    <mergeCell ref="X679:AC679"/>
    <mergeCell ref="A677:B677"/>
    <mergeCell ref="C677:L677"/>
    <mergeCell ref="M677:R677"/>
    <mergeCell ref="S677:V677"/>
    <mergeCell ref="W677:Z677"/>
    <mergeCell ref="A678:G678"/>
    <mergeCell ref="H678:I678"/>
    <mergeCell ref="J678:Q678"/>
    <mergeCell ref="R678:S678"/>
    <mergeCell ref="T678:W678"/>
    <mergeCell ref="A676:B676"/>
    <mergeCell ref="C676:H676"/>
    <mergeCell ref="I676:L676"/>
    <mergeCell ref="M676:R676"/>
    <mergeCell ref="S676:V676"/>
    <mergeCell ref="W676:Z676"/>
    <mergeCell ref="A673:G673"/>
    <mergeCell ref="H673:I673"/>
    <mergeCell ref="J673:Q673"/>
    <mergeCell ref="R673:S673"/>
    <mergeCell ref="T673:W673"/>
    <mergeCell ref="X673:AC673"/>
    <mergeCell ref="A671:G671"/>
    <mergeCell ref="H671:I671"/>
    <mergeCell ref="J671:Q671"/>
    <mergeCell ref="T671:W671"/>
    <mergeCell ref="X671:AC671"/>
    <mergeCell ref="A672:G672"/>
    <mergeCell ref="H672:I672"/>
    <mergeCell ref="J672:Q672"/>
    <mergeCell ref="T672:W672"/>
    <mergeCell ref="X672:AC672"/>
    <mergeCell ref="A670:G670"/>
    <mergeCell ref="H670:I670"/>
    <mergeCell ref="J670:Q670"/>
    <mergeCell ref="R670:S670"/>
    <mergeCell ref="T670:W670"/>
    <mergeCell ref="X670:AC670"/>
    <mergeCell ref="A669:G669"/>
    <mergeCell ref="H669:I669"/>
    <mergeCell ref="J669:Q669"/>
    <mergeCell ref="T669:W669"/>
    <mergeCell ref="X669:AC669"/>
    <mergeCell ref="X667:AC667"/>
    <mergeCell ref="A668:G668"/>
    <mergeCell ref="H668:I668"/>
    <mergeCell ref="J668:Q668"/>
    <mergeCell ref="T668:W668"/>
    <mergeCell ref="X668:AC668"/>
    <mergeCell ref="A666:B666"/>
    <mergeCell ref="C666:L666"/>
    <mergeCell ref="M666:R666"/>
    <mergeCell ref="S666:V666"/>
    <mergeCell ref="W666:Z666"/>
    <mergeCell ref="A667:G667"/>
    <mergeCell ref="H667:I667"/>
    <mergeCell ref="J667:Q667"/>
    <mergeCell ref="R667:S667"/>
    <mergeCell ref="T667:W667"/>
    <mergeCell ref="X663:AC663"/>
    <mergeCell ref="A665:B665"/>
    <mergeCell ref="C665:H665"/>
    <mergeCell ref="I665:L665"/>
    <mergeCell ref="M665:R665"/>
    <mergeCell ref="S665:V665"/>
    <mergeCell ref="W665:Z665"/>
    <mergeCell ref="A662:G662"/>
    <mergeCell ref="H662:I662"/>
    <mergeCell ref="J662:Q662"/>
    <mergeCell ref="T662:W662"/>
    <mergeCell ref="X662:AC662"/>
    <mergeCell ref="A663:G663"/>
    <mergeCell ref="H663:I663"/>
    <mergeCell ref="J663:Q663"/>
    <mergeCell ref="R663:S663"/>
    <mergeCell ref="T663:W663"/>
    <mergeCell ref="A660:G660"/>
    <mergeCell ref="H660:I660"/>
    <mergeCell ref="J660:Q660"/>
    <mergeCell ref="T660:W660"/>
    <mergeCell ref="X660:AC660"/>
    <mergeCell ref="A661:G661"/>
    <mergeCell ref="H661:I661"/>
    <mergeCell ref="J661:Q661"/>
    <mergeCell ref="T661:W661"/>
    <mergeCell ref="X661:AC661"/>
    <mergeCell ref="A659:G659"/>
    <mergeCell ref="H659:I659"/>
    <mergeCell ref="J659:Q659"/>
    <mergeCell ref="R659:S659"/>
    <mergeCell ref="T659:W659"/>
    <mergeCell ref="X659:AC659"/>
    <mergeCell ref="X657:AC657"/>
    <mergeCell ref="A658:G658"/>
    <mergeCell ref="H658:I658"/>
    <mergeCell ref="J658:Q658"/>
    <mergeCell ref="T658:W658"/>
    <mergeCell ref="X658:AC658"/>
    <mergeCell ref="A656:G656"/>
    <mergeCell ref="H656:I656"/>
    <mergeCell ref="J656:Q656"/>
    <mergeCell ref="T656:W656"/>
    <mergeCell ref="X656:AC656"/>
    <mergeCell ref="A657:G657"/>
    <mergeCell ref="H657:I657"/>
    <mergeCell ref="J657:Q657"/>
    <mergeCell ref="R657:S657"/>
    <mergeCell ref="T657:W657"/>
    <mergeCell ref="X654:AC654"/>
    <mergeCell ref="A655:G655"/>
    <mergeCell ref="H655:I655"/>
    <mergeCell ref="J655:Q655"/>
    <mergeCell ref="T655:W655"/>
    <mergeCell ref="X655:AC655"/>
    <mergeCell ref="A653:B653"/>
    <mergeCell ref="C653:L653"/>
    <mergeCell ref="M653:R653"/>
    <mergeCell ref="S653:V653"/>
    <mergeCell ref="W653:Z653"/>
    <mergeCell ref="A654:G654"/>
    <mergeCell ref="H654:I654"/>
    <mergeCell ref="J654:Q654"/>
    <mergeCell ref="R654:S654"/>
    <mergeCell ref="T654:W654"/>
    <mergeCell ref="Y649:AC649"/>
    <mergeCell ref="A650:AC650"/>
    <mergeCell ref="A651:AC651"/>
    <mergeCell ref="A652:B652"/>
    <mergeCell ref="C652:H652"/>
    <mergeCell ref="I652:L652"/>
    <mergeCell ref="M652:R652"/>
    <mergeCell ref="S652:V652"/>
    <mergeCell ref="W652:Z652"/>
    <mergeCell ref="A648:D648"/>
    <mergeCell ref="G648:J648"/>
    <mergeCell ref="L648:O648"/>
    <mergeCell ref="U648:X648"/>
    <mergeCell ref="Y648:AC648"/>
    <mergeCell ref="A649:D649"/>
    <mergeCell ref="G649:J649"/>
    <mergeCell ref="L649:O649"/>
    <mergeCell ref="P649:T649"/>
    <mergeCell ref="U649:X649"/>
    <mergeCell ref="A646:D646"/>
    <mergeCell ref="G646:J646"/>
    <mergeCell ref="L646:O646"/>
    <mergeCell ref="U646:X646"/>
    <mergeCell ref="Y646:AC646"/>
    <mergeCell ref="A647:D647"/>
    <mergeCell ref="G647:J647"/>
    <mergeCell ref="L647:O647"/>
    <mergeCell ref="U647:X647"/>
    <mergeCell ref="Y647:AC647"/>
    <mergeCell ref="A645:D645"/>
    <mergeCell ref="G645:J645"/>
    <mergeCell ref="L645:O645"/>
    <mergeCell ref="P645:T645"/>
    <mergeCell ref="U645:X645"/>
    <mergeCell ref="Y645:AC645"/>
    <mergeCell ref="Y643:AC643"/>
    <mergeCell ref="A644:D644"/>
    <mergeCell ref="G644:J644"/>
    <mergeCell ref="L644:O644"/>
    <mergeCell ref="U644:X644"/>
    <mergeCell ref="Y644:AC644"/>
    <mergeCell ref="A642:D642"/>
    <mergeCell ref="G642:J642"/>
    <mergeCell ref="L642:O642"/>
    <mergeCell ref="U642:X642"/>
    <mergeCell ref="Y642:AC642"/>
    <mergeCell ref="A643:D643"/>
    <mergeCell ref="G643:J643"/>
    <mergeCell ref="L643:O643"/>
    <mergeCell ref="P643:T643"/>
    <mergeCell ref="U643:X643"/>
    <mergeCell ref="A641:D641"/>
    <mergeCell ref="G641:J641"/>
    <mergeCell ref="L641:O641"/>
    <mergeCell ref="U641:X641"/>
    <mergeCell ref="Y641:AC641"/>
    <mergeCell ref="A639:D639"/>
    <mergeCell ref="G639:J639"/>
    <mergeCell ref="L639:O639"/>
    <mergeCell ref="U639:X639"/>
    <mergeCell ref="Y639:AC639"/>
    <mergeCell ref="A640:D640"/>
    <mergeCell ref="G640:J640"/>
    <mergeCell ref="L640:O640"/>
    <mergeCell ref="U640:X640"/>
    <mergeCell ref="Y640:AC640"/>
    <mergeCell ref="A637:D637"/>
    <mergeCell ref="G637:J637"/>
    <mergeCell ref="L637:O637"/>
    <mergeCell ref="U637:X637"/>
    <mergeCell ref="Y637:AC637"/>
    <mergeCell ref="A638:D638"/>
    <mergeCell ref="G638:J638"/>
    <mergeCell ref="L638:O638"/>
    <mergeCell ref="U638:X638"/>
    <mergeCell ref="Y638:AC638"/>
    <mergeCell ref="Y633:AC633"/>
    <mergeCell ref="A634:M634"/>
    <mergeCell ref="A636:D636"/>
    <mergeCell ref="G636:J636"/>
    <mergeCell ref="L636:O636"/>
    <mergeCell ref="P636:T636"/>
    <mergeCell ref="U636:X636"/>
    <mergeCell ref="Y636:AC636"/>
    <mergeCell ref="A632:D632"/>
    <mergeCell ref="G632:J632"/>
    <mergeCell ref="L632:O632"/>
    <mergeCell ref="U632:X632"/>
    <mergeCell ref="Y632:AC632"/>
    <mergeCell ref="A633:D633"/>
    <mergeCell ref="G633:J633"/>
    <mergeCell ref="L633:O633"/>
    <mergeCell ref="P633:T633"/>
    <mergeCell ref="U633:X633"/>
    <mergeCell ref="Y630:AC630"/>
    <mergeCell ref="A631:D631"/>
    <mergeCell ref="G631:J631"/>
    <mergeCell ref="L631:O631"/>
    <mergeCell ref="U631:X631"/>
    <mergeCell ref="Y631:AC631"/>
    <mergeCell ref="A629:D629"/>
    <mergeCell ref="G629:J629"/>
    <mergeCell ref="L629:O629"/>
    <mergeCell ref="U629:X629"/>
    <mergeCell ref="Y629:AC629"/>
    <mergeCell ref="A630:D630"/>
    <mergeCell ref="G630:J630"/>
    <mergeCell ref="L630:O630"/>
    <mergeCell ref="P630:T630"/>
    <mergeCell ref="U630:X630"/>
    <mergeCell ref="A628:D628"/>
    <mergeCell ref="G628:J628"/>
    <mergeCell ref="L628:O628"/>
    <mergeCell ref="P628:T628"/>
    <mergeCell ref="U628:X628"/>
    <mergeCell ref="Y628:AC628"/>
    <mergeCell ref="A627:D627"/>
    <mergeCell ref="G627:J627"/>
    <mergeCell ref="L627:O627"/>
    <mergeCell ref="U627:X627"/>
    <mergeCell ref="Y627:AC627"/>
    <mergeCell ref="A626:D626"/>
    <mergeCell ref="G626:J626"/>
    <mergeCell ref="L626:O626"/>
    <mergeCell ref="U626:X626"/>
    <mergeCell ref="Y626:AC626"/>
    <mergeCell ref="A624:D624"/>
    <mergeCell ref="G624:J624"/>
    <mergeCell ref="L624:O624"/>
    <mergeCell ref="U624:X624"/>
    <mergeCell ref="Y624:AC624"/>
    <mergeCell ref="A625:D625"/>
    <mergeCell ref="G625:J625"/>
    <mergeCell ref="L625:O625"/>
    <mergeCell ref="U625:X625"/>
    <mergeCell ref="Y625:AC625"/>
    <mergeCell ref="X620:AC620"/>
    <mergeCell ref="B622:N622"/>
    <mergeCell ref="A623:D623"/>
    <mergeCell ref="G623:J623"/>
    <mergeCell ref="L623:O623"/>
    <mergeCell ref="P623:T623"/>
    <mergeCell ref="U623:X623"/>
    <mergeCell ref="Y623:AC623"/>
    <mergeCell ref="A619:G619"/>
    <mergeCell ref="H619:I619"/>
    <mergeCell ref="J619:Q619"/>
    <mergeCell ref="T619:W619"/>
    <mergeCell ref="X619:AC619"/>
    <mergeCell ref="A620:G620"/>
    <mergeCell ref="H620:I620"/>
    <mergeCell ref="J620:Q620"/>
    <mergeCell ref="R620:S620"/>
    <mergeCell ref="T620:W620"/>
    <mergeCell ref="X617:AC617"/>
    <mergeCell ref="A618:G618"/>
    <mergeCell ref="H618:I618"/>
    <mergeCell ref="J618:Q618"/>
    <mergeCell ref="T618:W618"/>
    <mergeCell ref="X618:AC618"/>
    <mergeCell ref="A616:G616"/>
    <mergeCell ref="H616:I616"/>
    <mergeCell ref="J616:Q616"/>
    <mergeCell ref="T616:W616"/>
    <mergeCell ref="X616:AC616"/>
    <mergeCell ref="A617:G617"/>
    <mergeCell ref="H617:I617"/>
    <mergeCell ref="J617:Q617"/>
    <mergeCell ref="R617:S617"/>
    <mergeCell ref="T617:W617"/>
    <mergeCell ref="A615:G615"/>
    <mergeCell ref="H615:I615"/>
    <mergeCell ref="J615:Q615"/>
    <mergeCell ref="R615:S615"/>
    <mergeCell ref="T615:W615"/>
    <mergeCell ref="X615:AC615"/>
    <mergeCell ref="A614:G614"/>
    <mergeCell ref="H614:I614"/>
    <mergeCell ref="J614:Q614"/>
    <mergeCell ref="T614:W614"/>
    <mergeCell ref="X614:AC614"/>
    <mergeCell ref="A612:G612"/>
    <mergeCell ref="H612:I612"/>
    <mergeCell ref="J612:Q612"/>
    <mergeCell ref="T612:W612"/>
    <mergeCell ref="X612:AC612"/>
    <mergeCell ref="A613:G613"/>
    <mergeCell ref="H613:I613"/>
    <mergeCell ref="J613:Q613"/>
    <mergeCell ref="T613:W613"/>
    <mergeCell ref="X613:AC613"/>
    <mergeCell ref="X610:AC610"/>
    <mergeCell ref="A611:G611"/>
    <mergeCell ref="H611:I611"/>
    <mergeCell ref="J611:Q611"/>
    <mergeCell ref="T611:W611"/>
    <mergeCell ref="X611:AC611"/>
    <mergeCell ref="A609:B609"/>
    <mergeCell ref="C609:L609"/>
    <mergeCell ref="M609:R609"/>
    <mergeCell ref="S609:V609"/>
    <mergeCell ref="W609:Z609"/>
    <mergeCell ref="A610:G610"/>
    <mergeCell ref="H610:I610"/>
    <mergeCell ref="J610:Q610"/>
    <mergeCell ref="R610:S610"/>
    <mergeCell ref="T610:W610"/>
    <mergeCell ref="A608:B608"/>
    <mergeCell ref="C608:H608"/>
    <mergeCell ref="I608:L608"/>
    <mergeCell ref="M608:R608"/>
    <mergeCell ref="S608:V608"/>
    <mergeCell ref="W608:Z608"/>
    <mergeCell ref="A606:G606"/>
    <mergeCell ref="H606:I606"/>
    <mergeCell ref="J606:Q606"/>
    <mergeCell ref="R606:S606"/>
    <mergeCell ref="T606:W606"/>
    <mergeCell ref="X606:AC606"/>
    <mergeCell ref="X604:AC604"/>
    <mergeCell ref="A605:G605"/>
    <mergeCell ref="H605:I605"/>
    <mergeCell ref="J605:Q605"/>
    <mergeCell ref="T605:W605"/>
    <mergeCell ref="X605:AC605"/>
    <mergeCell ref="A603:G603"/>
    <mergeCell ref="H603:I603"/>
    <mergeCell ref="J603:Q603"/>
    <mergeCell ref="T603:W603"/>
    <mergeCell ref="X603:AC603"/>
    <mergeCell ref="A604:G604"/>
    <mergeCell ref="H604:I604"/>
    <mergeCell ref="J604:Q604"/>
    <mergeCell ref="R604:S604"/>
    <mergeCell ref="T604:W604"/>
    <mergeCell ref="A602:G602"/>
    <mergeCell ref="H602:I602"/>
    <mergeCell ref="J602:Q602"/>
    <mergeCell ref="R602:S602"/>
    <mergeCell ref="T602:W602"/>
    <mergeCell ref="X602:AC602"/>
    <mergeCell ref="A601:G601"/>
    <mergeCell ref="H601:I601"/>
    <mergeCell ref="J601:Q601"/>
    <mergeCell ref="T601:W601"/>
    <mergeCell ref="X601:AC601"/>
    <mergeCell ref="X599:AC599"/>
    <mergeCell ref="A600:G600"/>
    <mergeCell ref="H600:I600"/>
    <mergeCell ref="J600:Q600"/>
    <mergeCell ref="T600:W600"/>
    <mergeCell ref="X600:AC600"/>
    <mergeCell ref="A598:B598"/>
    <mergeCell ref="C598:L598"/>
    <mergeCell ref="M598:R598"/>
    <mergeCell ref="S598:V598"/>
    <mergeCell ref="W598:Z598"/>
    <mergeCell ref="A599:G599"/>
    <mergeCell ref="H599:I599"/>
    <mergeCell ref="J599:Q599"/>
    <mergeCell ref="R599:S599"/>
    <mergeCell ref="T599:W599"/>
    <mergeCell ref="Y595:AC595"/>
    <mergeCell ref="A596:AC596"/>
    <mergeCell ref="A597:B597"/>
    <mergeCell ref="C597:H597"/>
    <mergeCell ref="I597:L597"/>
    <mergeCell ref="M597:R597"/>
    <mergeCell ref="S597:V597"/>
    <mergeCell ref="W597:Z597"/>
    <mergeCell ref="A594:D594"/>
    <mergeCell ref="G594:J594"/>
    <mergeCell ref="L594:O594"/>
    <mergeCell ref="U594:X594"/>
    <mergeCell ref="Y594:AC594"/>
    <mergeCell ref="A595:D595"/>
    <mergeCell ref="G595:J595"/>
    <mergeCell ref="L595:O595"/>
    <mergeCell ref="P595:T595"/>
    <mergeCell ref="U595:X595"/>
    <mergeCell ref="A592:D592"/>
    <mergeCell ref="G592:J592"/>
    <mergeCell ref="L592:O592"/>
    <mergeCell ref="U592:X592"/>
    <mergeCell ref="Y592:AC592"/>
    <mergeCell ref="A593:D593"/>
    <mergeCell ref="G593:J593"/>
    <mergeCell ref="L593:O593"/>
    <mergeCell ref="U593:X593"/>
    <mergeCell ref="Y593:AC593"/>
    <mergeCell ref="A591:D591"/>
    <mergeCell ref="G591:J591"/>
    <mergeCell ref="L591:O591"/>
    <mergeCell ref="P591:T591"/>
    <mergeCell ref="U591:X591"/>
    <mergeCell ref="Y591:AC591"/>
    <mergeCell ref="Y589:AC589"/>
    <mergeCell ref="A590:D590"/>
    <mergeCell ref="G590:J590"/>
    <mergeCell ref="L590:O590"/>
    <mergeCell ref="U590:X590"/>
    <mergeCell ref="Y590:AC590"/>
    <mergeCell ref="A588:D588"/>
    <mergeCell ref="G588:J588"/>
    <mergeCell ref="L588:O588"/>
    <mergeCell ref="U588:X588"/>
    <mergeCell ref="Y588:AC588"/>
    <mergeCell ref="A589:D589"/>
    <mergeCell ref="G589:J589"/>
    <mergeCell ref="L589:O589"/>
    <mergeCell ref="P589:T589"/>
    <mergeCell ref="U589:X589"/>
    <mergeCell ref="A587:D587"/>
    <mergeCell ref="G587:J587"/>
    <mergeCell ref="L587:O587"/>
    <mergeCell ref="U587:X587"/>
    <mergeCell ref="Y587:AC587"/>
    <mergeCell ref="A586:D586"/>
    <mergeCell ref="G586:J586"/>
    <mergeCell ref="L586:O586"/>
    <mergeCell ref="U586:X586"/>
    <mergeCell ref="Y586:AC586"/>
    <mergeCell ref="A585:D585"/>
    <mergeCell ref="G585:J585"/>
    <mergeCell ref="L585:O585"/>
    <mergeCell ref="U585:X585"/>
    <mergeCell ref="Y585:AC585"/>
    <mergeCell ref="Y583:AC583"/>
    <mergeCell ref="A584:D584"/>
    <mergeCell ref="G584:J584"/>
    <mergeCell ref="L584:O584"/>
    <mergeCell ref="U584:X584"/>
    <mergeCell ref="Y584:AC584"/>
    <mergeCell ref="B582:N582"/>
    <mergeCell ref="A583:D583"/>
    <mergeCell ref="G583:J583"/>
    <mergeCell ref="L583:O583"/>
    <mergeCell ref="P583:T583"/>
    <mergeCell ref="U583:X583"/>
    <mergeCell ref="A580:G580"/>
    <mergeCell ref="H580:I580"/>
    <mergeCell ref="J580:Q580"/>
    <mergeCell ref="R580:S580"/>
    <mergeCell ref="T580:W580"/>
    <mergeCell ref="X580:AC580"/>
    <mergeCell ref="X578:AC578"/>
    <mergeCell ref="A579:G579"/>
    <mergeCell ref="H579:I579"/>
    <mergeCell ref="J579:Q579"/>
    <mergeCell ref="T579:W579"/>
    <mergeCell ref="X579:AC579"/>
    <mergeCell ref="A577:G577"/>
    <mergeCell ref="H577:I577"/>
    <mergeCell ref="J577:Q577"/>
    <mergeCell ref="T577:W577"/>
    <mergeCell ref="X577:AC577"/>
    <mergeCell ref="A578:G578"/>
    <mergeCell ref="H578:I578"/>
    <mergeCell ref="J578:Q578"/>
    <mergeCell ref="R578:S578"/>
    <mergeCell ref="T578:W578"/>
    <mergeCell ref="A576:G576"/>
    <mergeCell ref="H576:I576"/>
    <mergeCell ref="J576:Q576"/>
    <mergeCell ref="R576:S576"/>
    <mergeCell ref="T576:W576"/>
    <mergeCell ref="X576:AC576"/>
    <mergeCell ref="A575:G575"/>
    <mergeCell ref="H575:I575"/>
    <mergeCell ref="J575:Q575"/>
    <mergeCell ref="T575:W575"/>
    <mergeCell ref="X575:AC575"/>
    <mergeCell ref="X573:AC573"/>
    <mergeCell ref="A574:G574"/>
    <mergeCell ref="H574:I574"/>
    <mergeCell ref="J574:Q574"/>
    <mergeCell ref="T574:W574"/>
    <mergeCell ref="X574:AC574"/>
    <mergeCell ref="A572:B572"/>
    <mergeCell ref="C572:L572"/>
    <mergeCell ref="M572:R572"/>
    <mergeCell ref="S572:V572"/>
    <mergeCell ref="W572:Z572"/>
    <mergeCell ref="A573:G573"/>
    <mergeCell ref="H573:I573"/>
    <mergeCell ref="J573:Q573"/>
    <mergeCell ref="R573:S573"/>
    <mergeCell ref="T573:W573"/>
    <mergeCell ref="A571:B571"/>
    <mergeCell ref="C571:H571"/>
    <mergeCell ref="I571:L571"/>
    <mergeCell ref="M571:R571"/>
    <mergeCell ref="S571:V571"/>
    <mergeCell ref="W571:Z571"/>
    <mergeCell ref="A569:G569"/>
    <mergeCell ref="H569:I569"/>
    <mergeCell ref="J569:Q569"/>
    <mergeCell ref="R569:S569"/>
    <mergeCell ref="T569:W569"/>
    <mergeCell ref="X569:AC569"/>
    <mergeCell ref="A567:G567"/>
    <mergeCell ref="H567:I567"/>
    <mergeCell ref="J567:Q567"/>
    <mergeCell ref="T567:W567"/>
    <mergeCell ref="X567:AC567"/>
    <mergeCell ref="A568:G568"/>
    <mergeCell ref="H568:I568"/>
    <mergeCell ref="J568:Q568"/>
    <mergeCell ref="T568:W568"/>
    <mergeCell ref="X568:AC568"/>
    <mergeCell ref="X565:AC565"/>
    <mergeCell ref="A566:G566"/>
    <mergeCell ref="H566:I566"/>
    <mergeCell ref="J566:Q566"/>
    <mergeCell ref="T566:W566"/>
    <mergeCell ref="X566:AC566"/>
    <mergeCell ref="A564:G564"/>
    <mergeCell ref="H564:I564"/>
    <mergeCell ref="J564:Q564"/>
    <mergeCell ref="T564:W564"/>
    <mergeCell ref="X564:AC564"/>
    <mergeCell ref="A565:G565"/>
    <mergeCell ref="H565:I565"/>
    <mergeCell ref="J565:Q565"/>
    <mergeCell ref="R565:S565"/>
    <mergeCell ref="T565:W565"/>
    <mergeCell ref="A563:G563"/>
    <mergeCell ref="H563:I563"/>
    <mergeCell ref="J563:Q563"/>
    <mergeCell ref="R563:S563"/>
    <mergeCell ref="T563:W563"/>
    <mergeCell ref="X563:AC563"/>
    <mergeCell ref="A562:G562"/>
    <mergeCell ref="H562:I562"/>
    <mergeCell ref="J562:Q562"/>
    <mergeCell ref="T562:W562"/>
    <mergeCell ref="X562:AC562"/>
    <mergeCell ref="X560:AC560"/>
    <mergeCell ref="A561:G561"/>
    <mergeCell ref="H561:I561"/>
    <mergeCell ref="J561:Q561"/>
    <mergeCell ref="T561:W561"/>
    <mergeCell ref="X561:AC561"/>
    <mergeCell ref="A559:B559"/>
    <mergeCell ref="C559:L559"/>
    <mergeCell ref="M559:R559"/>
    <mergeCell ref="S559:V559"/>
    <mergeCell ref="W559:Z559"/>
    <mergeCell ref="A560:G560"/>
    <mergeCell ref="H560:I560"/>
    <mergeCell ref="J560:Q560"/>
    <mergeCell ref="R560:S560"/>
    <mergeCell ref="T560:W560"/>
    <mergeCell ref="A558:B558"/>
    <mergeCell ref="C558:H558"/>
    <mergeCell ref="I558:L558"/>
    <mergeCell ref="M558:R558"/>
    <mergeCell ref="S558:V558"/>
    <mergeCell ref="W558:Z558"/>
    <mergeCell ref="A556:G556"/>
    <mergeCell ref="H556:I556"/>
    <mergeCell ref="J556:Q556"/>
    <mergeCell ref="R556:S556"/>
    <mergeCell ref="T556:W556"/>
    <mergeCell ref="X556:AC556"/>
    <mergeCell ref="A554:G554"/>
    <mergeCell ref="H554:I554"/>
    <mergeCell ref="J554:Q554"/>
    <mergeCell ref="T554:W554"/>
    <mergeCell ref="X554:AC554"/>
    <mergeCell ref="A555:G555"/>
    <mergeCell ref="H555:I555"/>
    <mergeCell ref="J555:Q555"/>
    <mergeCell ref="T555:W555"/>
    <mergeCell ref="X555:AC555"/>
    <mergeCell ref="X552:AC552"/>
    <mergeCell ref="A553:G553"/>
    <mergeCell ref="H553:I553"/>
    <mergeCell ref="J553:Q553"/>
    <mergeCell ref="T553:W553"/>
    <mergeCell ref="X553:AC553"/>
    <mergeCell ref="A551:G551"/>
    <mergeCell ref="H551:I551"/>
    <mergeCell ref="J551:Q551"/>
    <mergeCell ref="T551:W551"/>
    <mergeCell ref="X551:AC551"/>
    <mergeCell ref="A552:G552"/>
    <mergeCell ref="H552:I552"/>
    <mergeCell ref="J552:Q552"/>
    <mergeCell ref="R552:S552"/>
    <mergeCell ref="T552:W552"/>
    <mergeCell ref="A550:G550"/>
    <mergeCell ref="H550:I550"/>
    <mergeCell ref="J550:Q550"/>
    <mergeCell ref="R550:S550"/>
    <mergeCell ref="T550:W550"/>
    <mergeCell ref="X550:AC550"/>
    <mergeCell ref="A549:G549"/>
    <mergeCell ref="H549:I549"/>
    <mergeCell ref="J549:Q549"/>
    <mergeCell ref="T549:W549"/>
    <mergeCell ref="X549:AC549"/>
    <mergeCell ref="A548:G548"/>
    <mergeCell ref="H548:I548"/>
    <mergeCell ref="J548:Q548"/>
    <mergeCell ref="T548:W548"/>
    <mergeCell ref="X548:AC548"/>
    <mergeCell ref="X546:AC546"/>
    <mergeCell ref="A547:G547"/>
    <mergeCell ref="H547:I547"/>
    <mergeCell ref="J547:Q547"/>
    <mergeCell ref="T547:W547"/>
    <mergeCell ref="X547:AC547"/>
    <mergeCell ref="A545:B545"/>
    <mergeCell ref="C545:L545"/>
    <mergeCell ref="M545:R545"/>
    <mergeCell ref="S545:V545"/>
    <mergeCell ref="W545:Z545"/>
    <mergeCell ref="A546:G546"/>
    <mergeCell ref="H546:I546"/>
    <mergeCell ref="J546:Q546"/>
    <mergeCell ref="R546:S546"/>
    <mergeCell ref="T546:W546"/>
    <mergeCell ref="A544:B544"/>
    <mergeCell ref="C544:H544"/>
    <mergeCell ref="I544:L544"/>
    <mergeCell ref="M544:R544"/>
    <mergeCell ref="S544:V544"/>
    <mergeCell ref="W544:Z544"/>
    <mergeCell ref="A541:G541"/>
    <mergeCell ref="H541:I541"/>
    <mergeCell ref="J541:Q541"/>
    <mergeCell ref="R541:S541"/>
    <mergeCell ref="T541:W541"/>
    <mergeCell ref="X541:AC541"/>
    <mergeCell ref="A539:G539"/>
    <mergeCell ref="H539:I539"/>
    <mergeCell ref="J539:Q539"/>
    <mergeCell ref="T539:W539"/>
    <mergeCell ref="X539:AC539"/>
    <mergeCell ref="A540:G540"/>
    <mergeCell ref="H540:I540"/>
    <mergeCell ref="J540:Q540"/>
    <mergeCell ref="T540:W540"/>
    <mergeCell ref="X540:AC540"/>
    <mergeCell ref="X537:AC537"/>
    <mergeCell ref="A538:G538"/>
    <mergeCell ref="H538:I538"/>
    <mergeCell ref="J538:Q538"/>
    <mergeCell ref="T538:W538"/>
    <mergeCell ref="X538:AC538"/>
    <mergeCell ref="A536:G536"/>
    <mergeCell ref="H536:I536"/>
    <mergeCell ref="J536:Q536"/>
    <mergeCell ref="T536:W536"/>
    <mergeCell ref="X536:AC536"/>
    <mergeCell ref="A537:G537"/>
    <mergeCell ref="H537:I537"/>
    <mergeCell ref="J537:Q537"/>
    <mergeCell ref="R537:S537"/>
    <mergeCell ref="T537:W537"/>
    <mergeCell ref="A535:G535"/>
    <mergeCell ref="H535:I535"/>
    <mergeCell ref="J535:Q535"/>
    <mergeCell ref="R535:S535"/>
    <mergeCell ref="T535:W535"/>
    <mergeCell ref="X535:AC535"/>
    <mergeCell ref="A534:G534"/>
    <mergeCell ref="H534:I534"/>
    <mergeCell ref="J534:Q534"/>
    <mergeCell ref="T534:W534"/>
    <mergeCell ref="X534:AC534"/>
    <mergeCell ref="X532:AC532"/>
    <mergeCell ref="A533:G533"/>
    <mergeCell ref="H533:I533"/>
    <mergeCell ref="J533:Q533"/>
    <mergeCell ref="T533:W533"/>
    <mergeCell ref="X533:AC533"/>
    <mergeCell ref="A531:B531"/>
    <mergeCell ref="C531:L531"/>
    <mergeCell ref="M531:R531"/>
    <mergeCell ref="S531:V531"/>
    <mergeCell ref="W531:Z531"/>
    <mergeCell ref="A532:G532"/>
    <mergeCell ref="H532:I532"/>
    <mergeCell ref="J532:Q532"/>
    <mergeCell ref="R532:S532"/>
    <mergeCell ref="T532:W532"/>
    <mergeCell ref="X528:AC528"/>
    <mergeCell ref="A530:B530"/>
    <mergeCell ref="C530:H530"/>
    <mergeCell ref="I530:L530"/>
    <mergeCell ref="M530:R530"/>
    <mergeCell ref="S530:V530"/>
    <mergeCell ref="W530:Z530"/>
    <mergeCell ref="A527:G527"/>
    <mergeCell ref="H527:I527"/>
    <mergeCell ref="J527:Q527"/>
    <mergeCell ref="T527:W527"/>
    <mergeCell ref="X527:AC527"/>
    <mergeCell ref="A528:G528"/>
    <mergeCell ref="H528:I528"/>
    <mergeCell ref="J528:Q528"/>
    <mergeCell ref="R528:S528"/>
    <mergeCell ref="T528:W528"/>
    <mergeCell ref="X525:AC525"/>
    <mergeCell ref="A526:G526"/>
    <mergeCell ref="H526:I526"/>
    <mergeCell ref="J526:Q526"/>
    <mergeCell ref="T526:W526"/>
    <mergeCell ref="X526:AC526"/>
    <mergeCell ref="A524:G524"/>
    <mergeCell ref="H524:I524"/>
    <mergeCell ref="J524:Q524"/>
    <mergeCell ref="T524:W524"/>
    <mergeCell ref="X524:AC524"/>
    <mergeCell ref="A525:G525"/>
    <mergeCell ref="H525:I525"/>
    <mergeCell ref="J525:Q525"/>
    <mergeCell ref="R525:S525"/>
    <mergeCell ref="T525:W525"/>
    <mergeCell ref="A523:G523"/>
    <mergeCell ref="H523:I523"/>
    <mergeCell ref="J523:Q523"/>
    <mergeCell ref="R523:S523"/>
    <mergeCell ref="T523:W523"/>
    <mergeCell ref="X523:AC523"/>
    <mergeCell ref="A522:G522"/>
    <mergeCell ref="H522:I522"/>
    <mergeCell ref="J522:Q522"/>
    <mergeCell ref="T522:W522"/>
    <mergeCell ref="X522:AC522"/>
    <mergeCell ref="A521:G521"/>
    <mergeCell ref="H521:I521"/>
    <mergeCell ref="J521:Q521"/>
    <mergeCell ref="T521:W521"/>
    <mergeCell ref="X521:AC521"/>
    <mergeCell ref="X519:AC519"/>
    <mergeCell ref="A520:G520"/>
    <mergeCell ref="H520:I520"/>
    <mergeCell ref="J520:Q520"/>
    <mergeCell ref="T520:W520"/>
    <mergeCell ref="X520:AC520"/>
    <mergeCell ref="A518:B518"/>
    <mergeCell ref="C518:L518"/>
    <mergeCell ref="M518:R518"/>
    <mergeCell ref="S518:V518"/>
    <mergeCell ref="W518:Z518"/>
    <mergeCell ref="A519:G519"/>
    <mergeCell ref="H519:I519"/>
    <mergeCell ref="J519:Q519"/>
    <mergeCell ref="R519:S519"/>
    <mergeCell ref="T519:W519"/>
    <mergeCell ref="A517:B517"/>
    <mergeCell ref="C517:H517"/>
    <mergeCell ref="I517:L517"/>
    <mergeCell ref="M517:R517"/>
    <mergeCell ref="S517:V517"/>
    <mergeCell ref="W517:Z517"/>
    <mergeCell ref="A515:G515"/>
    <mergeCell ref="H515:I515"/>
    <mergeCell ref="J515:Q515"/>
    <mergeCell ref="R515:S515"/>
    <mergeCell ref="T515:W515"/>
    <mergeCell ref="X515:AC515"/>
    <mergeCell ref="X513:AC513"/>
    <mergeCell ref="A514:G514"/>
    <mergeCell ref="H514:I514"/>
    <mergeCell ref="J514:Q514"/>
    <mergeCell ref="T514:W514"/>
    <mergeCell ref="X514:AC514"/>
    <mergeCell ref="A512:G512"/>
    <mergeCell ref="H512:I512"/>
    <mergeCell ref="J512:Q512"/>
    <mergeCell ref="T512:W512"/>
    <mergeCell ref="X512:AC512"/>
    <mergeCell ref="A513:G513"/>
    <mergeCell ref="H513:I513"/>
    <mergeCell ref="J513:Q513"/>
    <mergeCell ref="R513:S513"/>
    <mergeCell ref="T513:W513"/>
    <mergeCell ref="A511:G511"/>
    <mergeCell ref="H511:I511"/>
    <mergeCell ref="J511:Q511"/>
    <mergeCell ref="R511:S511"/>
    <mergeCell ref="T511:W511"/>
    <mergeCell ref="X511:AC511"/>
    <mergeCell ref="A510:G510"/>
    <mergeCell ref="H510:I510"/>
    <mergeCell ref="J510:Q510"/>
    <mergeCell ref="T510:W510"/>
    <mergeCell ref="X510:AC510"/>
    <mergeCell ref="A509:G509"/>
    <mergeCell ref="H509:I509"/>
    <mergeCell ref="J509:Q509"/>
    <mergeCell ref="T509:W509"/>
    <mergeCell ref="X509:AC509"/>
    <mergeCell ref="X507:AC507"/>
    <mergeCell ref="A508:G508"/>
    <mergeCell ref="H508:I508"/>
    <mergeCell ref="J508:Q508"/>
    <mergeCell ref="T508:W508"/>
    <mergeCell ref="X508:AC508"/>
    <mergeCell ref="A506:B506"/>
    <mergeCell ref="C506:L506"/>
    <mergeCell ref="M506:R506"/>
    <mergeCell ref="S506:V506"/>
    <mergeCell ref="W506:Z506"/>
    <mergeCell ref="A507:G507"/>
    <mergeCell ref="H507:I507"/>
    <mergeCell ref="J507:Q507"/>
    <mergeCell ref="R507:S507"/>
    <mergeCell ref="T507:W507"/>
    <mergeCell ref="X503:AC503"/>
    <mergeCell ref="A505:B505"/>
    <mergeCell ref="C505:H505"/>
    <mergeCell ref="I505:L505"/>
    <mergeCell ref="M505:R505"/>
    <mergeCell ref="S505:V505"/>
    <mergeCell ref="W505:Z505"/>
    <mergeCell ref="A502:G502"/>
    <mergeCell ref="H502:I502"/>
    <mergeCell ref="J502:Q502"/>
    <mergeCell ref="T502:W502"/>
    <mergeCell ref="X502:AC502"/>
    <mergeCell ref="A503:G503"/>
    <mergeCell ref="H503:I503"/>
    <mergeCell ref="J503:Q503"/>
    <mergeCell ref="R503:S503"/>
    <mergeCell ref="T503:W503"/>
    <mergeCell ref="A500:G500"/>
    <mergeCell ref="H500:I500"/>
    <mergeCell ref="J500:Q500"/>
    <mergeCell ref="T500:W500"/>
    <mergeCell ref="X500:AC500"/>
    <mergeCell ref="A501:G501"/>
    <mergeCell ref="H501:I501"/>
    <mergeCell ref="J501:Q501"/>
    <mergeCell ref="T501:W501"/>
    <mergeCell ref="X501:AC501"/>
    <mergeCell ref="A499:G499"/>
    <mergeCell ref="H499:I499"/>
    <mergeCell ref="J499:Q499"/>
    <mergeCell ref="R499:S499"/>
    <mergeCell ref="T499:W499"/>
    <mergeCell ref="X499:AC499"/>
    <mergeCell ref="A498:G498"/>
    <mergeCell ref="H498:I498"/>
    <mergeCell ref="J498:Q498"/>
    <mergeCell ref="R498:S498"/>
    <mergeCell ref="T498:W498"/>
    <mergeCell ref="X498:AC498"/>
    <mergeCell ref="A497:G497"/>
    <mergeCell ref="H497:I497"/>
    <mergeCell ref="J497:Q497"/>
    <mergeCell ref="T497:W497"/>
    <mergeCell ref="X497:AC497"/>
    <mergeCell ref="A496:G496"/>
    <mergeCell ref="H496:I496"/>
    <mergeCell ref="J496:Q496"/>
    <mergeCell ref="T496:W496"/>
    <mergeCell ref="X496:AC496"/>
    <mergeCell ref="M494:R494"/>
    <mergeCell ref="S494:V494"/>
    <mergeCell ref="W494:Z494"/>
    <mergeCell ref="A495:G495"/>
    <mergeCell ref="H495:I495"/>
    <mergeCell ref="J495:Q495"/>
    <mergeCell ref="R495:S495"/>
    <mergeCell ref="T495:W495"/>
    <mergeCell ref="A493:B493"/>
    <mergeCell ref="C493:H493"/>
    <mergeCell ref="I493:L493"/>
    <mergeCell ref="M493:R493"/>
    <mergeCell ref="S493:V493"/>
    <mergeCell ref="W493:Z493"/>
    <mergeCell ref="X495:AC495"/>
    <mergeCell ref="A494:B494"/>
    <mergeCell ref="C494:L494"/>
    <mergeCell ref="A491:G491"/>
    <mergeCell ref="H491:I491"/>
    <mergeCell ref="J491:Q491"/>
    <mergeCell ref="R491:S491"/>
    <mergeCell ref="T491:W491"/>
    <mergeCell ref="X491:AC491"/>
    <mergeCell ref="A489:G489"/>
    <mergeCell ref="H489:I489"/>
    <mergeCell ref="J489:Q489"/>
    <mergeCell ref="T489:W489"/>
    <mergeCell ref="X489:AC489"/>
    <mergeCell ref="A490:G490"/>
    <mergeCell ref="H490:I490"/>
    <mergeCell ref="J490:Q490"/>
    <mergeCell ref="T490:W490"/>
    <mergeCell ref="X490:AC490"/>
    <mergeCell ref="X487:AC487"/>
    <mergeCell ref="A488:G488"/>
    <mergeCell ref="H488:I488"/>
    <mergeCell ref="J488:Q488"/>
    <mergeCell ref="T488:W488"/>
    <mergeCell ref="X488:AC488"/>
    <mergeCell ref="A486:G486"/>
    <mergeCell ref="H486:I486"/>
    <mergeCell ref="J486:Q486"/>
    <mergeCell ref="T486:W486"/>
    <mergeCell ref="X486:AC486"/>
    <mergeCell ref="A487:G487"/>
    <mergeCell ref="H487:I487"/>
    <mergeCell ref="J487:Q487"/>
    <mergeCell ref="R487:S487"/>
    <mergeCell ref="T487:W487"/>
    <mergeCell ref="A485:G485"/>
    <mergeCell ref="H485:I485"/>
    <mergeCell ref="J485:Q485"/>
    <mergeCell ref="R485:S485"/>
    <mergeCell ref="T485:W485"/>
    <mergeCell ref="X485:AC485"/>
    <mergeCell ref="A484:G484"/>
    <mergeCell ref="H484:I484"/>
    <mergeCell ref="J484:Q484"/>
    <mergeCell ref="T484:W484"/>
    <mergeCell ref="X484:AC484"/>
    <mergeCell ref="A483:G483"/>
    <mergeCell ref="H483:I483"/>
    <mergeCell ref="J483:Q483"/>
    <mergeCell ref="T483:W483"/>
    <mergeCell ref="X483:AC483"/>
    <mergeCell ref="M481:R481"/>
    <mergeCell ref="S481:V481"/>
    <mergeCell ref="W481:Z481"/>
    <mergeCell ref="A482:G482"/>
    <mergeCell ref="H482:I482"/>
    <mergeCell ref="J482:Q482"/>
    <mergeCell ref="R482:S482"/>
    <mergeCell ref="T482:W482"/>
    <mergeCell ref="A480:B480"/>
    <mergeCell ref="C480:H480"/>
    <mergeCell ref="I480:L480"/>
    <mergeCell ref="M480:R480"/>
    <mergeCell ref="S480:V480"/>
    <mergeCell ref="W480:Z480"/>
    <mergeCell ref="X482:AC482"/>
    <mergeCell ref="A481:B481"/>
    <mergeCell ref="C481:L481"/>
    <mergeCell ref="A478:G478"/>
    <mergeCell ref="H478:I478"/>
    <mergeCell ref="J478:Q478"/>
    <mergeCell ref="R478:S478"/>
    <mergeCell ref="T478:W478"/>
    <mergeCell ref="X478:AC478"/>
    <mergeCell ref="A476:G476"/>
    <mergeCell ref="H476:I476"/>
    <mergeCell ref="J476:Q476"/>
    <mergeCell ref="T476:W476"/>
    <mergeCell ref="X476:AC476"/>
    <mergeCell ref="A477:G477"/>
    <mergeCell ref="H477:I477"/>
    <mergeCell ref="J477:Q477"/>
    <mergeCell ref="T477:W477"/>
    <mergeCell ref="X477:AC477"/>
    <mergeCell ref="X474:AC474"/>
    <mergeCell ref="A475:G475"/>
    <mergeCell ref="H475:I475"/>
    <mergeCell ref="J475:Q475"/>
    <mergeCell ref="T475:W475"/>
    <mergeCell ref="X475:AC475"/>
    <mergeCell ref="A473:G473"/>
    <mergeCell ref="H473:I473"/>
    <mergeCell ref="J473:Q473"/>
    <mergeCell ref="T473:W473"/>
    <mergeCell ref="X473:AC473"/>
    <mergeCell ref="A474:G474"/>
    <mergeCell ref="H474:I474"/>
    <mergeCell ref="J474:Q474"/>
    <mergeCell ref="R474:S474"/>
    <mergeCell ref="T474:W474"/>
    <mergeCell ref="A472:G472"/>
    <mergeCell ref="H472:I472"/>
    <mergeCell ref="J472:Q472"/>
    <mergeCell ref="R472:S472"/>
    <mergeCell ref="T472:W472"/>
    <mergeCell ref="X472:AC472"/>
    <mergeCell ref="A471:G471"/>
    <mergeCell ref="H471:I471"/>
    <mergeCell ref="J471:Q471"/>
    <mergeCell ref="T471:W471"/>
    <mergeCell ref="X471:AC471"/>
    <mergeCell ref="A470:G470"/>
    <mergeCell ref="H470:I470"/>
    <mergeCell ref="J470:Q470"/>
    <mergeCell ref="T470:W470"/>
    <mergeCell ref="X470:AC470"/>
    <mergeCell ref="X468:AC468"/>
    <mergeCell ref="A469:G469"/>
    <mergeCell ref="H469:I469"/>
    <mergeCell ref="J469:Q469"/>
    <mergeCell ref="T469:W469"/>
    <mergeCell ref="X469:AC469"/>
    <mergeCell ref="A467:B467"/>
    <mergeCell ref="C467:L467"/>
    <mergeCell ref="M467:R467"/>
    <mergeCell ref="S467:V467"/>
    <mergeCell ref="W467:Z467"/>
    <mergeCell ref="A468:G468"/>
    <mergeCell ref="H468:I468"/>
    <mergeCell ref="J468:Q468"/>
    <mergeCell ref="R468:S468"/>
    <mergeCell ref="T468:W468"/>
    <mergeCell ref="X464:AC464"/>
    <mergeCell ref="A466:B466"/>
    <mergeCell ref="C466:H466"/>
    <mergeCell ref="I466:L466"/>
    <mergeCell ref="M466:R466"/>
    <mergeCell ref="S466:V466"/>
    <mergeCell ref="W466:Z466"/>
    <mergeCell ref="A463:G463"/>
    <mergeCell ref="H463:I463"/>
    <mergeCell ref="J463:Q463"/>
    <mergeCell ref="T463:W463"/>
    <mergeCell ref="X463:AC463"/>
    <mergeCell ref="A464:G464"/>
    <mergeCell ref="H464:I464"/>
    <mergeCell ref="J464:Q464"/>
    <mergeCell ref="R464:S464"/>
    <mergeCell ref="T464:W464"/>
    <mergeCell ref="X461:AC461"/>
    <mergeCell ref="A462:G462"/>
    <mergeCell ref="H462:I462"/>
    <mergeCell ref="J462:Q462"/>
    <mergeCell ref="T462:W462"/>
    <mergeCell ref="X462:AC462"/>
    <mergeCell ref="A460:G460"/>
    <mergeCell ref="H460:I460"/>
    <mergeCell ref="J460:Q460"/>
    <mergeCell ref="T460:W460"/>
    <mergeCell ref="X460:AC460"/>
    <mergeCell ref="A461:G461"/>
    <mergeCell ref="H461:I461"/>
    <mergeCell ref="J461:Q461"/>
    <mergeCell ref="R461:S461"/>
    <mergeCell ref="T461:W461"/>
    <mergeCell ref="A459:G459"/>
    <mergeCell ref="H459:I459"/>
    <mergeCell ref="J459:Q459"/>
    <mergeCell ref="R459:S459"/>
    <mergeCell ref="T459:W459"/>
    <mergeCell ref="X459:AC459"/>
    <mergeCell ref="A458:G458"/>
    <mergeCell ref="H458:I458"/>
    <mergeCell ref="J458:Q458"/>
    <mergeCell ref="T458:W458"/>
    <mergeCell ref="X458:AC458"/>
    <mergeCell ref="X456:AC456"/>
    <mergeCell ref="A457:G457"/>
    <mergeCell ref="H457:I457"/>
    <mergeCell ref="J457:Q457"/>
    <mergeCell ref="T457:W457"/>
    <mergeCell ref="X457:AC457"/>
    <mergeCell ref="A455:B455"/>
    <mergeCell ref="C455:L455"/>
    <mergeCell ref="M455:R455"/>
    <mergeCell ref="S455:V455"/>
    <mergeCell ref="W455:Z455"/>
    <mergeCell ref="A456:G456"/>
    <mergeCell ref="H456:I456"/>
    <mergeCell ref="J456:Q456"/>
    <mergeCell ref="R456:S456"/>
    <mergeCell ref="T456:W456"/>
    <mergeCell ref="A454:B454"/>
    <mergeCell ref="C454:H454"/>
    <mergeCell ref="I454:L454"/>
    <mergeCell ref="M454:R454"/>
    <mergeCell ref="S454:V454"/>
    <mergeCell ref="W454:Z454"/>
    <mergeCell ref="A452:G452"/>
    <mergeCell ref="H452:I452"/>
    <mergeCell ref="J452:Q452"/>
    <mergeCell ref="R452:S452"/>
    <mergeCell ref="T452:W452"/>
    <mergeCell ref="X452:AC452"/>
    <mergeCell ref="A450:G450"/>
    <mergeCell ref="H450:I450"/>
    <mergeCell ref="J450:Q450"/>
    <mergeCell ref="T450:W450"/>
    <mergeCell ref="X450:AC450"/>
    <mergeCell ref="A451:G451"/>
    <mergeCell ref="H451:I451"/>
    <mergeCell ref="J451:Q451"/>
    <mergeCell ref="T451:W451"/>
    <mergeCell ref="X451:AC451"/>
    <mergeCell ref="A449:G449"/>
    <mergeCell ref="H449:I449"/>
    <mergeCell ref="J449:Q449"/>
    <mergeCell ref="R449:S449"/>
    <mergeCell ref="T449:W449"/>
    <mergeCell ref="X449:AC449"/>
    <mergeCell ref="X447:AC447"/>
    <mergeCell ref="A448:G448"/>
    <mergeCell ref="H448:I448"/>
    <mergeCell ref="J448:Q448"/>
    <mergeCell ref="T448:W448"/>
    <mergeCell ref="X448:AC448"/>
    <mergeCell ref="A446:G446"/>
    <mergeCell ref="H446:I446"/>
    <mergeCell ref="J446:Q446"/>
    <mergeCell ref="T446:W446"/>
    <mergeCell ref="X446:AC446"/>
    <mergeCell ref="A447:G447"/>
    <mergeCell ref="H447:I447"/>
    <mergeCell ref="J447:Q447"/>
    <mergeCell ref="R447:S447"/>
    <mergeCell ref="T447:W447"/>
    <mergeCell ref="A445:G445"/>
    <mergeCell ref="H445:I445"/>
    <mergeCell ref="J445:Q445"/>
    <mergeCell ref="T445:W445"/>
    <mergeCell ref="X445:AC445"/>
    <mergeCell ref="X444:AC444"/>
    <mergeCell ref="A443:B443"/>
    <mergeCell ref="C443:L443"/>
    <mergeCell ref="M443:R443"/>
    <mergeCell ref="S443:V443"/>
    <mergeCell ref="W443:Z443"/>
    <mergeCell ref="A444:G444"/>
    <mergeCell ref="H444:I444"/>
    <mergeCell ref="J444:Q444"/>
    <mergeCell ref="R444:S444"/>
    <mergeCell ref="T444:W444"/>
    <mergeCell ref="A442:B442"/>
    <mergeCell ref="C442:H442"/>
    <mergeCell ref="I442:L442"/>
    <mergeCell ref="M442:R442"/>
    <mergeCell ref="S442:V442"/>
    <mergeCell ref="W442:Z442"/>
    <mergeCell ref="A440:G440"/>
    <mergeCell ref="H440:I440"/>
    <mergeCell ref="J440:Q440"/>
    <mergeCell ref="R440:S440"/>
    <mergeCell ref="T440:W440"/>
    <mergeCell ref="X440:AC440"/>
    <mergeCell ref="A438:G438"/>
    <mergeCell ref="H438:I438"/>
    <mergeCell ref="J438:Q438"/>
    <mergeCell ref="T438:W438"/>
    <mergeCell ref="X438:AC438"/>
    <mergeCell ref="A439:G439"/>
    <mergeCell ref="H439:I439"/>
    <mergeCell ref="J439:Q439"/>
    <mergeCell ref="T439:W439"/>
    <mergeCell ref="X439:AC439"/>
    <mergeCell ref="X436:AC436"/>
    <mergeCell ref="A437:G437"/>
    <mergeCell ref="H437:I437"/>
    <mergeCell ref="J437:Q437"/>
    <mergeCell ref="T437:W437"/>
    <mergeCell ref="X437:AC437"/>
    <mergeCell ref="A435:G435"/>
    <mergeCell ref="H435:I435"/>
    <mergeCell ref="J435:Q435"/>
    <mergeCell ref="T435:W435"/>
    <mergeCell ref="X435:AC435"/>
    <mergeCell ref="A436:G436"/>
    <mergeCell ref="H436:I436"/>
    <mergeCell ref="J436:Q436"/>
    <mergeCell ref="R436:S436"/>
    <mergeCell ref="T436:W436"/>
    <mergeCell ref="A434:G434"/>
    <mergeCell ref="H434:I434"/>
    <mergeCell ref="J434:Q434"/>
    <mergeCell ref="R434:S434"/>
    <mergeCell ref="T434:W434"/>
    <mergeCell ref="X434:AC434"/>
    <mergeCell ref="A433:G433"/>
    <mergeCell ref="H433:I433"/>
    <mergeCell ref="J433:Q433"/>
    <mergeCell ref="T433:W433"/>
    <mergeCell ref="X433:AC433"/>
    <mergeCell ref="X431:AC431"/>
    <mergeCell ref="A432:G432"/>
    <mergeCell ref="H432:I432"/>
    <mergeCell ref="J432:Q432"/>
    <mergeCell ref="T432:W432"/>
    <mergeCell ref="X432:AC432"/>
    <mergeCell ref="A430:B430"/>
    <mergeCell ref="C430:L430"/>
    <mergeCell ref="M430:R430"/>
    <mergeCell ref="S430:V430"/>
    <mergeCell ref="W430:Z430"/>
    <mergeCell ref="A431:G431"/>
    <mergeCell ref="H431:I431"/>
    <mergeCell ref="J431:Q431"/>
    <mergeCell ref="R431:S431"/>
    <mergeCell ref="T431:W431"/>
    <mergeCell ref="A429:B429"/>
    <mergeCell ref="C429:H429"/>
    <mergeCell ref="I429:L429"/>
    <mergeCell ref="M429:R429"/>
    <mergeCell ref="S429:V429"/>
    <mergeCell ref="W429:Z429"/>
    <mergeCell ref="A427:G427"/>
    <mergeCell ref="H427:I427"/>
    <mergeCell ref="J427:Q427"/>
    <mergeCell ref="R427:S427"/>
    <mergeCell ref="T427:W427"/>
    <mergeCell ref="X427:AC427"/>
    <mergeCell ref="A425:G425"/>
    <mergeCell ref="H425:I425"/>
    <mergeCell ref="J425:Q425"/>
    <mergeCell ref="T425:W425"/>
    <mergeCell ref="X425:AC425"/>
    <mergeCell ref="A426:G426"/>
    <mergeCell ref="H426:I426"/>
    <mergeCell ref="J426:Q426"/>
    <mergeCell ref="T426:W426"/>
    <mergeCell ref="X426:AC426"/>
    <mergeCell ref="X423:AC423"/>
    <mergeCell ref="A424:G424"/>
    <mergeCell ref="H424:I424"/>
    <mergeCell ref="J424:Q424"/>
    <mergeCell ref="T424:W424"/>
    <mergeCell ref="X424:AC424"/>
    <mergeCell ref="A422:G422"/>
    <mergeCell ref="H422:I422"/>
    <mergeCell ref="J422:Q422"/>
    <mergeCell ref="T422:W422"/>
    <mergeCell ref="X422:AC422"/>
    <mergeCell ref="A423:G423"/>
    <mergeCell ref="H423:I423"/>
    <mergeCell ref="J423:Q423"/>
    <mergeCell ref="R423:S423"/>
    <mergeCell ref="T423:W423"/>
    <mergeCell ref="A421:G421"/>
    <mergeCell ref="H421:I421"/>
    <mergeCell ref="J421:Q421"/>
    <mergeCell ref="R421:S421"/>
    <mergeCell ref="T421:W421"/>
    <mergeCell ref="X421:AC421"/>
    <mergeCell ref="A420:G420"/>
    <mergeCell ref="H420:I420"/>
    <mergeCell ref="J420:Q420"/>
    <mergeCell ref="T420:W420"/>
    <mergeCell ref="X420:AC420"/>
    <mergeCell ref="X419:AC419"/>
    <mergeCell ref="A418:B418"/>
    <mergeCell ref="C418:L418"/>
    <mergeCell ref="M418:R418"/>
    <mergeCell ref="S418:V418"/>
    <mergeCell ref="W418:Z418"/>
    <mergeCell ref="A419:G419"/>
    <mergeCell ref="H419:I419"/>
    <mergeCell ref="J419:Q419"/>
    <mergeCell ref="R419:S419"/>
    <mergeCell ref="T419:W419"/>
    <mergeCell ref="A416:AC416"/>
    <mergeCell ref="A417:B417"/>
    <mergeCell ref="C417:H417"/>
    <mergeCell ref="I417:L417"/>
    <mergeCell ref="M417:R417"/>
    <mergeCell ref="S417:V417"/>
    <mergeCell ref="W417:Z417"/>
    <mergeCell ref="A415:D415"/>
    <mergeCell ref="G415:J415"/>
    <mergeCell ref="L415:O415"/>
    <mergeCell ref="P415:T415"/>
    <mergeCell ref="U415:X415"/>
    <mergeCell ref="Y415:AC415"/>
    <mergeCell ref="A413:D413"/>
    <mergeCell ref="G413:J413"/>
    <mergeCell ref="L413:O413"/>
    <mergeCell ref="U413:X413"/>
    <mergeCell ref="Y413:AC413"/>
    <mergeCell ref="A414:D414"/>
    <mergeCell ref="G414:J414"/>
    <mergeCell ref="L414:O414"/>
    <mergeCell ref="U414:X414"/>
    <mergeCell ref="Y414:AC414"/>
    <mergeCell ref="Y411:AC411"/>
    <mergeCell ref="A412:D412"/>
    <mergeCell ref="G412:J412"/>
    <mergeCell ref="L412:O412"/>
    <mergeCell ref="U412:X412"/>
    <mergeCell ref="Y412:AC412"/>
    <mergeCell ref="A410:D410"/>
    <mergeCell ref="G410:J410"/>
    <mergeCell ref="L410:O410"/>
    <mergeCell ref="U410:X410"/>
    <mergeCell ref="Y410:AC410"/>
    <mergeCell ref="A411:D411"/>
    <mergeCell ref="G411:J411"/>
    <mergeCell ref="L411:O411"/>
    <mergeCell ref="P411:T411"/>
    <mergeCell ref="U411:X411"/>
    <mergeCell ref="A409:D409"/>
    <mergeCell ref="G409:J409"/>
    <mergeCell ref="L409:O409"/>
    <mergeCell ref="P409:T409"/>
    <mergeCell ref="U409:X409"/>
    <mergeCell ref="Y409:AC409"/>
    <mergeCell ref="A408:D408"/>
    <mergeCell ref="G408:J408"/>
    <mergeCell ref="L408:O408"/>
    <mergeCell ref="U408:X408"/>
    <mergeCell ref="Y408:AC408"/>
    <mergeCell ref="A407:D407"/>
    <mergeCell ref="G407:J407"/>
    <mergeCell ref="L407:O407"/>
    <mergeCell ref="U407:X407"/>
    <mergeCell ref="Y407:AC407"/>
    <mergeCell ref="A406:D406"/>
    <mergeCell ref="G406:J406"/>
    <mergeCell ref="L406:O406"/>
    <mergeCell ref="U406:X406"/>
    <mergeCell ref="Y406:AC406"/>
    <mergeCell ref="X401:AC401"/>
    <mergeCell ref="B403:N403"/>
    <mergeCell ref="A405:D405"/>
    <mergeCell ref="G405:J405"/>
    <mergeCell ref="L405:O405"/>
    <mergeCell ref="P405:T405"/>
    <mergeCell ref="U405:X405"/>
    <mergeCell ref="Y405:AC405"/>
    <mergeCell ref="A400:G400"/>
    <mergeCell ref="H400:I400"/>
    <mergeCell ref="J400:Q400"/>
    <mergeCell ref="T400:W400"/>
    <mergeCell ref="X400:AC400"/>
    <mergeCell ref="A401:G401"/>
    <mergeCell ref="H401:I401"/>
    <mergeCell ref="J401:Q401"/>
    <mergeCell ref="R401:S401"/>
    <mergeCell ref="T401:W401"/>
    <mergeCell ref="X398:AC398"/>
    <mergeCell ref="A399:G399"/>
    <mergeCell ref="H399:I399"/>
    <mergeCell ref="J399:Q399"/>
    <mergeCell ref="T399:W399"/>
    <mergeCell ref="X399:AC399"/>
    <mergeCell ref="A397:G397"/>
    <mergeCell ref="H397:I397"/>
    <mergeCell ref="J397:Q397"/>
    <mergeCell ref="T397:W397"/>
    <mergeCell ref="X397:AC397"/>
    <mergeCell ref="A398:G398"/>
    <mergeCell ref="H398:I398"/>
    <mergeCell ref="J398:Q398"/>
    <mergeCell ref="R398:S398"/>
    <mergeCell ref="T398:W398"/>
    <mergeCell ref="A396:G396"/>
    <mergeCell ref="H396:I396"/>
    <mergeCell ref="J396:Q396"/>
    <mergeCell ref="R396:S396"/>
    <mergeCell ref="T396:W396"/>
    <mergeCell ref="X396:AC396"/>
    <mergeCell ref="A395:G395"/>
    <mergeCell ref="H395:I395"/>
    <mergeCell ref="J395:Q395"/>
    <mergeCell ref="T395:W395"/>
    <mergeCell ref="X395:AC395"/>
    <mergeCell ref="A394:G394"/>
    <mergeCell ref="H394:I394"/>
    <mergeCell ref="J394:Q394"/>
    <mergeCell ref="T394:W394"/>
    <mergeCell ref="X394:AC394"/>
    <mergeCell ref="X392:AC392"/>
    <mergeCell ref="A393:G393"/>
    <mergeCell ref="H393:I393"/>
    <mergeCell ref="J393:Q393"/>
    <mergeCell ref="T393:W393"/>
    <mergeCell ref="X393:AC393"/>
    <mergeCell ref="A391:B391"/>
    <mergeCell ref="C391:L391"/>
    <mergeCell ref="M391:R391"/>
    <mergeCell ref="S391:V391"/>
    <mergeCell ref="W391:Z391"/>
    <mergeCell ref="A392:G392"/>
    <mergeCell ref="H392:I392"/>
    <mergeCell ref="J392:Q392"/>
    <mergeCell ref="R392:S392"/>
    <mergeCell ref="T392:W392"/>
    <mergeCell ref="A390:B390"/>
    <mergeCell ref="C390:H390"/>
    <mergeCell ref="I390:L390"/>
    <mergeCell ref="M390:R390"/>
    <mergeCell ref="S390:V390"/>
    <mergeCell ref="W390:Z390"/>
    <mergeCell ref="A388:G388"/>
    <mergeCell ref="H388:I388"/>
    <mergeCell ref="J388:Q388"/>
    <mergeCell ref="R388:S388"/>
    <mergeCell ref="T388:W388"/>
    <mergeCell ref="X388:AC388"/>
    <mergeCell ref="A386:G386"/>
    <mergeCell ref="H386:I386"/>
    <mergeCell ref="J386:Q386"/>
    <mergeCell ref="T386:W386"/>
    <mergeCell ref="X386:AC386"/>
    <mergeCell ref="A387:G387"/>
    <mergeCell ref="H387:I387"/>
    <mergeCell ref="J387:Q387"/>
    <mergeCell ref="T387:W387"/>
    <mergeCell ref="X387:AC387"/>
    <mergeCell ref="X384:AC384"/>
    <mergeCell ref="A385:G385"/>
    <mergeCell ref="H385:I385"/>
    <mergeCell ref="J385:Q385"/>
    <mergeCell ref="T385:W385"/>
    <mergeCell ref="X385:AC385"/>
    <mergeCell ref="A383:G383"/>
    <mergeCell ref="H383:I383"/>
    <mergeCell ref="J383:Q383"/>
    <mergeCell ref="T383:W383"/>
    <mergeCell ref="X383:AC383"/>
    <mergeCell ref="A384:G384"/>
    <mergeCell ref="H384:I384"/>
    <mergeCell ref="J384:Q384"/>
    <mergeCell ref="R384:S384"/>
    <mergeCell ref="T384:W384"/>
    <mergeCell ref="A382:G382"/>
    <mergeCell ref="H382:I382"/>
    <mergeCell ref="J382:Q382"/>
    <mergeCell ref="R382:S382"/>
    <mergeCell ref="T382:W382"/>
    <mergeCell ref="X382:AC382"/>
    <mergeCell ref="A381:G381"/>
    <mergeCell ref="H381:I381"/>
    <mergeCell ref="J381:Q381"/>
    <mergeCell ref="T381:W381"/>
    <mergeCell ref="X381:AC381"/>
    <mergeCell ref="X379:AC379"/>
    <mergeCell ref="A380:G380"/>
    <mergeCell ref="H380:I380"/>
    <mergeCell ref="J380:Q380"/>
    <mergeCell ref="T380:W380"/>
    <mergeCell ref="X380:AC380"/>
    <mergeCell ref="A378:B378"/>
    <mergeCell ref="C378:L378"/>
    <mergeCell ref="M378:R378"/>
    <mergeCell ref="S378:V378"/>
    <mergeCell ref="W378:Z378"/>
    <mergeCell ref="A379:G379"/>
    <mergeCell ref="H379:I379"/>
    <mergeCell ref="J379:Q379"/>
    <mergeCell ref="R379:S379"/>
    <mergeCell ref="T379:W379"/>
    <mergeCell ref="A377:B377"/>
    <mergeCell ref="C377:H377"/>
    <mergeCell ref="I377:L377"/>
    <mergeCell ref="M377:R377"/>
    <mergeCell ref="S377:V377"/>
    <mergeCell ref="W377:Z377"/>
    <mergeCell ref="A375:G375"/>
    <mergeCell ref="H375:I375"/>
    <mergeCell ref="J375:Q375"/>
    <mergeCell ref="R375:S375"/>
    <mergeCell ref="T375:W375"/>
    <mergeCell ref="X375:AC375"/>
    <mergeCell ref="A373:G373"/>
    <mergeCell ref="H373:I373"/>
    <mergeCell ref="J373:Q373"/>
    <mergeCell ref="T373:W373"/>
    <mergeCell ref="X373:AC373"/>
    <mergeCell ref="A374:G374"/>
    <mergeCell ref="H374:I374"/>
    <mergeCell ref="J374:Q374"/>
    <mergeCell ref="T374:W374"/>
    <mergeCell ref="X374:AC374"/>
    <mergeCell ref="X371:AC371"/>
    <mergeCell ref="A372:G372"/>
    <mergeCell ref="H372:I372"/>
    <mergeCell ref="J372:Q372"/>
    <mergeCell ref="T372:W372"/>
    <mergeCell ref="X372:AC372"/>
    <mergeCell ref="A370:G370"/>
    <mergeCell ref="H370:I370"/>
    <mergeCell ref="J370:Q370"/>
    <mergeCell ref="T370:W370"/>
    <mergeCell ref="X370:AC370"/>
    <mergeCell ref="A371:G371"/>
    <mergeCell ref="H371:I371"/>
    <mergeCell ref="J371:Q371"/>
    <mergeCell ref="R371:S371"/>
    <mergeCell ref="T371:W371"/>
    <mergeCell ref="A369:G369"/>
    <mergeCell ref="H369:I369"/>
    <mergeCell ref="J369:Q369"/>
    <mergeCell ref="R369:S369"/>
    <mergeCell ref="T369:W369"/>
    <mergeCell ref="X369:AC369"/>
    <mergeCell ref="A368:G368"/>
    <mergeCell ref="H368:I368"/>
    <mergeCell ref="J368:Q368"/>
    <mergeCell ref="T368:W368"/>
    <mergeCell ref="X368:AC368"/>
    <mergeCell ref="X366:AC366"/>
    <mergeCell ref="A367:G367"/>
    <mergeCell ref="H367:I367"/>
    <mergeCell ref="J367:Q367"/>
    <mergeCell ref="T367:W367"/>
    <mergeCell ref="X367:AC367"/>
    <mergeCell ref="A365:B365"/>
    <mergeCell ref="C365:L365"/>
    <mergeCell ref="M365:R365"/>
    <mergeCell ref="S365:V365"/>
    <mergeCell ref="W365:Z365"/>
    <mergeCell ref="A366:G366"/>
    <mergeCell ref="H366:I366"/>
    <mergeCell ref="J366:Q366"/>
    <mergeCell ref="R366:S366"/>
    <mergeCell ref="T366:W366"/>
    <mergeCell ref="A363:AC363"/>
    <mergeCell ref="A364:B364"/>
    <mergeCell ref="C364:H364"/>
    <mergeCell ref="I364:L364"/>
    <mergeCell ref="M364:R364"/>
    <mergeCell ref="S364:V364"/>
    <mergeCell ref="W364:Z364"/>
    <mergeCell ref="A362:D362"/>
    <mergeCell ref="G362:J362"/>
    <mergeCell ref="L362:O362"/>
    <mergeCell ref="P362:T362"/>
    <mergeCell ref="U362:X362"/>
    <mergeCell ref="Y362:AC362"/>
    <mergeCell ref="A360:D360"/>
    <mergeCell ref="G360:J360"/>
    <mergeCell ref="L360:O360"/>
    <mergeCell ref="U360:X360"/>
    <mergeCell ref="Y360:AC360"/>
    <mergeCell ref="A361:D361"/>
    <mergeCell ref="G361:J361"/>
    <mergeCell ref="L361:O361"/>
    <mergeCell ref="U361:X361"/>
    <mergeCell ref="Y361:AC361"/>
    <mergeCell ref="Y358:AC358"/>
    <mergeCell ref="A359:D359"/>
    <mergeCell ref="G359:J359"/>
    <mergeCell ref="L359:O359"/>
    <mergeCell ref="U359:X359"/>
    <mergeCell ref="Y359:AC359"/>
    <mergeCell ref="A357:D357"/>
    <mergeCell ref="G357:J357"/>
    <mergeCell ref="L357:O357"/>
    <mergeCell ref="U357:X357"/>
    <mergeCell ref="Y357:AC357"/>
    <mergeCell ref="A358:D358"/>
    <mergeCell ref="G358:J358"/>
    <mergeCell ref="L358:O358"/>
    <mergeCell ref="P358:T358"/>
    <mergeCell ref="U358:X358"/>
    <mergeCell ref="A356:D356"/>
    <mergeCell ref="G356:J356"/>
    <mergeCell ref="L356:O356"/>
    <mergeCell ref="P356:T356"/>
    <mergeCell ref="U356:X356"/>
    <mergeCell ref="Y356:AC356"/>
    <mergeCell ref="A355:D355"/>
    <mergeCell ref="G355:J355"/>
    <mergeCell ref="L355:O355"/>
    <mergeCell ref="U355:X355"/>
    <mergeCell ref="Y355:AC355"/>
    <mergeCell ref="A354:D354"/>
    <mergeCell ref="G354:J354"/>
    <mergeCell ref="L354:O354"/>
    <mergeCell ref="U354:X354"/>
    <mergeCell ref="Y354:AC354"/>
    <mergeCell ref="A353:D353"/>
    <mergeCell ref="G353:J353"/>
    <mergeCell ref="L353:O353"/>
    <mergeCell ref="U353:X353"/>
    <mergeCell ref="Y353:AC353"/>
    <mergeCell ref="A352:D352"/>
    <mergeCell ref="G352:J352"/>
    <mergeCell ref="L352:O352"/>
    <mergeCell ref="U352:X352"/>
    <mergeCell ref="Y352:AC352"/>
    <mergeCell ref="Y350:AC350"/>
    <mergeCell ref="A351:D351"/>
    <mergeCell ref="G351:J351"/>
    <mergeCell ref="L351:O351"/>
    <mergeCell ref="U351:X351"/>
    <mergeCell ref="Y351:AC351"/>
    <mergeCell ref="B348:N348"/>
    <mergeCell ref="A350:D350"/>
    <mergeCell ref="G350:J350"/>
    <mergeCell ref="L350:O350"/>
    <mergeCell ref="P350:T350"/>
    <mergeCell ref="U350:X350"/>
    <mergeCell ref="A345:G345"/>
    <mergeCell ref="H345:I345"/>
    <mergeCell ref="J345:Q345"/>
    <mergeCell ref="R345:S345"/>
    <mergeCell ref="T345:W345"/>
    <mergeCell ref="X345:AC345"/>
    <mergeCell ref="X343:AC343"/>
    <mergeCell ref="A344:G344"/>
    <mergeCell ref="H344:I344"/>
    <mergeCell ref="J344:Q344"/>
    <mergeCell ref="R344:S344"/>
    <mergeCell ref="T344:W344"/>
    <mergeCell ref="X344:AC344"/>
    <mergeCell ref="A342:B342"/>
    <mergeCell ref="C342:L342"/>
    <mergeCell ref="M342:R342"/>
    <mergeCell ref="S342:V342"/>
    <mergeCell ref="W342:Z342"/>
    <mergeCell ref="A343:G343"/>
    <mergeCell ref="H343:I343"/>
    <mergeCell ref="J343:Q343"/>
    <mergeCell ref="R343:S343"/>
    <mergeCell ref="T343:W343"/>
    <mergeCell ref="A341:B341"/>
    <mergeCell ref="C341:H341"/>
    <mergeCell ref="I341:L341"/>
    <mergeCell ref="M341:R341"/>
    <mergeCell ref="S341:V341"/>
    <mergeCell ref="W341:Z341"/>
    <mergeCell ref="A338:G338"/>
    <mergeCell ref="H338:I338"/>
    <mergeCell ref="J338:Q338"/>
    <mergeCell ref="R338:S338"/>
    <mergeCell ref="T338:W338"/>
    <mergeCell ref="X338:AC338"/>
    <mergeCell ref="X336:AC336"/>
    <mergeCell ref="A337:G337"/>
    <mergeCell ref="H337:I337"/>
    <mergeCell ref="J337:Q337"/>
    <mergeCell ref="R337:S337"/>
    <mergeCell ref="T337:W337"/>
    <mergeCell ref="X337:AC337"/>
    <mergeCell ref="A335:B335"/>
    <mergeCell ref="C335:L335"/>
    <mergeCell ref="M335:R335"/>
    <mergeCell ref="S335:V335"/>
    <mergeCell ref="W335:Z335"/>
    <mergeCell ref="A336:G336"/>
    <mergeCell ref="H336:I336"/>
    <mergeCell ref="J336:Q336"/>
    <mergeCell ref="R336:S336"/>
    <mergeCell ref="T336:W336"/>
    <mergeCell ref="A334:B334"/>
    <mergeCell ref="C334:H334"/>
    <mergeCell ref="I334:L334"/>
    <mergeCell ref="M334:R334"/>
    <mergeCell ref="S334:V334"/>
    <mergeCell ref="W334:Z334"/>
    <mergeCell ref="A332:G332"/>
    <mergeCell ref="H332:I332"/>
    <mergeCell ref="J332:Q332"/>
    <mergeCell ref="R332:S332"/>
    <mergeCell ref="T332:W332"/>
    <mergeCell ref="X332:AC332"/>
    <mergeCell ref="A330:G330"/>
    <mergeCell ref="H330:I330"/>
    <mergeCell ref="J330:Q330"/>
    <mergeCell ref="T330:W330"/>
    <mergeCell ref="X330:AC330"/>
    <mergeCell ref="A331:G331"/>
    <mergeCell ref="H331:I331"/>
    <mergeCell ref="J331:Q331"/>
    <mergeCell ref="T331:W331"/>
    <mergeCell ref="X331:AC331"/>
    <mergeCell ref="X328:AC328"/>
    <mergeCell ref="A329:G329"/>
    <mergeCell ref="H329:I329"/>
    <mergeCell ref="J329:Q329"/>
    <mergeCell ref="T329:W329"/>
    <mergeCell ref="X329:AC329"/>
    <mergeCell ref="A327:G327"/>
    <mergeCell ref="H327:I327"/>
    <mergeCell ref="J327:Q327"/>
    <mergeCell ref="T327:W327"/>
    <mergeCell ref="X327:AC327"/>
    <mergeCell ref="A328:G328"/>
    <mergeCell ref="H328:I328"/>
    <mergeCell ref="J328:Q328"/>
    <mergeCell ref="R328:S328"/>
    <mergeCell ref="T328:W328"/>
    <mergeCell ref="A326:G326"/>
    <mergeCell ref="H326:I326"/>
    <mergeCell ref="J326:Q326"/>
    <mergeCell ref="R326:S326"/>
    <mergeCell ref="T326:W326"/>
    <mergeCell ref="X326:AC326"/>
    <mergeCell ref="A325:G325"/>
    <mergeCell ref="H325:I325"/>
    <mergeCell ref="J325:Q325"/>
    <mergeCell ref="T325:W325"/>
    <mergeCell ref="X325:AC325"/>
    <mergeCell ref="A324:G324"/>
    <mergeCell ref="H324:I324"/>
    <mergeCell ref="J324:Q324"/>
    <mergeCell ref="T324:W324"/>
    <mergeCell ref="X324:AC324"/>
    <mergeCell ref="X322:AC322"/>
    <mergeCell ref="A323:G323"/>
    <mergeCell ref="H323:I323"/>
    <mergeCell ref="J323:Q323"/>
    <mergeCell ref="T323:W323"/>
    <mergeCell ref="X323:AC323"/>
    <mergeCell ref="A321:B321"/>
    <mergeCell ref="C321:L321"/>
    <mergeCell ref="M321:R321"/>
    <mergeCell ref="S321:V321"/>
    <mergeCell ref="W321:Z321"/>
    <mergeCell ref="A322:G322"/>
    <mergeCell ref="H322:I322"/>
    <mergeCell ref="J322:Q322"/>
    <mergeCell ref="R322:S322"/>
    <mergeCell ref="T322:W322"/>
    <mergeCell ref="A320:B320"/>
    <mergeCell ref="C320:H320"/>
    <mergeCell ref="I320:L320"/>
    <mergeCell ref="M320:R320"/>
    <mergeCell ref="S320:V320"/>
    <mergeCell ref="W320:Z320"/>
    <mergeCell ref="A317:G317"/>
    <mergeCell ref="H317:I317"/>
    <mergeCell ref="J317:Q317"/>
    <mergeCell ref="R317:S317"/>
    <mergeCell ref="T317:W317"/>
    <mergeCell ref="X317:AC317"/>
    <mergeCell ref="A316:G316"/>
    <mergeCell ref="H316:I316"/>
    <mergeCell ref="J316:Q316"/>
    <mergeCell ref="R316:S316"/>
    <mergeCell ref="T316:W316"/>
    <mergeCell ref="X316:AC316"/>
    <mergeCell ref="X314:AC314"/>
    <mergeCell ref="A315:G315"/>
    <mergeCell ref="H315:I315"/>
    <mergeCell ref="J315:Q315"/>
    <mergeCell ref="R315:S315"/>
    <mergeCell ref="T315:W315"/>
    <mergeCell ref="X315:AC315"/>
    <mergeCell ref="A313:B313"/>
    <mergeCell ref="C313:L313"/>
    <mergeCell ref="M313:R313"/>
    <mergeCell ref="S313:V313"/>
    <mergeCell ref="W313:Z313"/>
    <mergeCell ref="A314:G314"/>
    <mergeCell ref="H314:I314"/>
    <mergeCell ref="J314:Q314"/>
    <mergeCell ref="R314:S314"/>
    <mergeCell ref="T314:W314"/>
    <mergeCell ref="A312:B312"/>
    <mergeCell ref="C312:H312"/>
    <mergeCell ref="I312:L312"/>
    <mergeCell ref="M312:R312"/>
    <mergeCell ref="S312:V312"/>
    <mergeCell ref="W312:Z312"/>
    <mergeCell ref="A309:G309"/>
    <mergeCell ref="H309:I309"/>
    <mergeCell ref="J309:Q309"/>
    <mergeCell ref="R309:S309"/>
    <mergeCell ref="T309:W309"/>
    <mergeCell ref="X309:AC309"/>
    <mergeCell ref="X307:AC307"/>
    <mergeCell ref="A308:G308"/>
    <mergeCell ref="H308:I308"/>
    <mergeCell ref="J308:Q308"/>
    <mergeCell ref="R308:S308"/>
    <mergeCell ref="T308:W308"/>
    <mergeCell ref="X308:AC308"/>
    <mergeCell ref="A306:B306"/>
    <mergeCell ref="C306:L306"/>
    <mergeCell ref="M306:R306"/>
    <mergeCell ref="S306:V306"/>
    <mergeCell ref="W306:Z306"/>
    <mergeCell ref="A307:G307"/>
    <mergeCell ref="H307:I307"/>
    <mergeCell ref="J307:Q307"/>
    <mergeCell ref="R307:S307"/>
    <mergeCell ref="T307:W307"/>
    <mergeCell ref="A305:B305"/>
    <mergeCell ref="C305:H305"/>
    <mergeCell ref="I305:L305"/>
    <mergeCell ref="M305:R305"/>
    <mergeCell ref="S305:V305"/>
    <mergeCell ref="W305:Z305"/>
    <mergeCell ref="A303:G303"/>
    <mergeCell ref="H303:I303"/>
    <mergeCell ref="J303:Q303"/>
    <mergeCell ref="R303:S303"/>
    <mergeCell ref="T303:W303"/>
    <mergeCell ref="X303:AC303"/>
    <mergeCell ref="A301:G301"/>
    <mergeCell ref="H301:I301"/>
    <mergeCell ref="J301:Q301"/>
    <mergeCell ref="T301:W301"/>
    <mergeCell ref="X301:AC301"/>
    <mergeCell ref="A302:G302"/>
    <mergeCell ref="H302:I302"/>
    <mergeCell ref="J302:Q302"/>
    <mergeCell ref="T302:W302"/>
    <mergeCell ref="X302:AC302"/>
    <mergeCell ref="X299:AC299"/>
    <mergeCell ref="A300:G300"/>
    <mergeCell ref="H300:I300"/>
    <mergeCell ref="J300:Q300"/>
    <mergeCell ref="T300:W300"/>
    <mergeCell ref="X300:AC300"/>
    <mergeCell ref="A298:G298"/>
    <mergeCell ref="H298:I298"/>
    <mergeCell ref="J298:Q298"/>
    <mergeCell ref="T298:W298"/>
    <mergeCell ref="X298:AC298"/>
    <mergeCell ref="A299:G299"/>
    <mergeCell ref="H299:I299"/>
    <mergeCell ref="J299:Q299"/>
    <mergeCell ref="R299:S299"/>
    <mergeCell ref="T299:W299"/>
    <mergeCell ref="A297:G297"/>
    <mergeCell ref="H297:I297"/>
    <mergeCell ref="J297:Q297"/>
    <mergeCell ref="R297:S297"/>
    <mergeCell ref="T297:W297"/>
    <mergeCell ref="X297:AC297"/>
    <mergeCell ref="A296:G296"/>
    <mergeCell ref="H296:I296"/>
    <mergeCell ref="J296:Q296"/>
    <mergeCell ref="T296:W296"/>
    <mergeCell ref="X296:AC296"/>
    <mergeCell ref="A295:G295"/>
    <mergeCell ref="H295:I295"/>
    <mergeCell ref="J295:Q295"/>
    <mergeCell ref="T295:W295"/>
    <mergeCell ref="X295:AC295"/>
    <mergeCell ref="X293:AC293"/>
    <mergeCell ref="A294:G294"/>
    <mergeCell ref="H294:I294"/>
    <mergeCell ref="J294:Q294"/>
    <mergeCell ref="T294:W294"/>
    <mergeCell ref="X294:AC294"/>
    <mergeCell ref="A292:B292"/>
    <mergeCell ref="C292:L292"/>
    <mergeCell ref="M292:R292"/>
    <mergeCell ref="S292:V292"/>
    <mergeCell ref="W292:Z292"/>
    <mergeCell ref="A293:G293"/>
    <mergeCell ref="H293:I293"/>
    <mergeCell ref="J293:Q293"/>
    <mergeCell ref="R293:S293"/>
    <mergeCell ref="T293:W293"/>
    <mergeCell ref="A291:B291"/>
    <mergeCell ref="C291:H291"/>
    <mergeCell ref="I291:L291"/>
    <mergeCell ref="M291:R291"/>
    <mergeCell ref="S291:V291"/>
    <mergeCell ref="W291:Z291"/>
    <mergeCell ref="A288:G288"/>
    <mergeCell ref="H288:I288"/>
    <mergeCell ref="J288:Q288"/>
    <mergeCell ref="R288:S288"/>
    <mergeCell ref="T288:W288"/>
    <mergeCell ref="X288:AC288"/>
    <mergeCell ref="A287:G287"/>
    <mergeCell ref="H287:I287"/>
    <mergeCell ref="J287:Q287"/>
    <mergeCell ref="R287:S287"/>
    <mergeCell ref="T287:W287"/>
    <mergeCell ref="X287:AC287"/>
    <mergeCell ref="X285:AC285"/>
    <mergeCell ref="A286:G286"/>
    <mergeCell ref="H286:I286"/>
    <mergeCell ref="J286:Q286"/>
    <mergeCell ref="R286:S286"/>
    <mergeCell ref="T286:W286"/>
    <mergeCell ref="X286:AC286"/>
    <mergeCell ref="A284:B284"/>
    <mergeCell ref="C284:L284"/>
    <mergeCell ref="M284:R284"/>
    <mergeCell ref="S284:V284"/>
    <mergeCell ref="W284:Z284"/>
    <mergeCell ref="A285:G285"/>
    <mergeCell ref="H285:I285"/>
    <mergeCell ref="J285:Q285"/>
    <mergeCell ref="R285:S285"/>
    <mergeCell ref="T285:W285"/>
    <mergeCell ref="A283:B283"/>
    <mergeCell ref="C283:H283"/>
    <mergeCell ref="I283:L283"/>
    <mergeCell ref="M283:R283"/>
    <mergeCell ref="S283:V283"/>
    <mergeCell ref="W283:Z283"/>
    <mergeCell ref="A281:G281"/>
    <mergeCell ref="H281:I281"/>
    <mergeCell ref="J281:Q281"/>
    <mergeCell ref="R281:S281"/>
    <mergeCell ref="T281:W281"/>
    <mergeCell ref="X281:AC281"/>
    <mergeCell ref="X279:AC279"/>
    <mergeCell ref="A280:G280"/>
    <mergeCell ref="H280:I280"/>
    <mergeCell ref="J280:Q280"/>
    <mergeCell ref="T280:W280"/>
    <mergeCell ref="X280:AC280"/>
    <mergeCell ref="A278:G278"/>
    <mergeCell ref="H278:I278"/>
    <mergeCell ref="J278:Q278"/>
    <mergeCell ref="T278:W278"/>
    <mergeCell ref="X278:AC278"/>
    <mergeCell ref="A279:G279"/>
    <mergeCell ref="H279:I279"/>
    <mergeCell ref="J279:Q279"/>
    <mergeCell ref="R279:S279"/>
    <mergeCell ref="T279:W279"/>
    <mergeCell ref="A277:G277"/>
    <mergeCell ref="H277:I277"/>
    <mergeCell ref="J277:Q277"/>
    <mergeCell ref="R277:S277"/>
    <mergeCell ref="T277:W277"/>
    <mergeCell ref="X277:AC277"/>
    <mergeCell ref="A276:G276"/>
    <mergeCell ref="H276:I276"/>
    <mergeCell ref="J276:Q276"/>
    <mergeCell ref="T276:W276"/>
    <mergeCell ref="X276:AC276"/>
    <mergeCell ref="A275:G275"/>
    <mergeCell ref="H275:I275"/>
    <mergeCell ref="J275:Q275"/>
    <mergeCell ref="T275:W275"/>
    <mergeCell ref="X275:AC275"/>
    <mergeCell ref="X273:AC273"/>
    <mergeCell ref="A274:G274"/>
    <mergeCell ref="H274:I274"/>
    <mergeCell ref="J274:Q274"/>
    <mergeCell ref="T274:W274"/>
    <mergeCell ref="X274:AC274"/>
    <mergeCell ref="A272:B272"/>
    <mergeCell ref="C272:L272"/>
    <mergeCell ref="M272:R272"/>
    <mergeCell ref="S272:V272"/>
    <mergeCell ref="W272:Z272"/>
    <mergeCell ref="A273:G273"/>
    <mergeCell ref="H273:I273"/>
    <mergeCell ref="J273:Q273"/>
    <mergeCell ref="R273:S273"/>
    <mergeCell ref="T273:W273"/>
    <mergeCell ref="A271:B271"/>
    <mergeCell ref="C271:H271"/>
    <mergeCell ref="I271:L271"/>
    <mergeCell ref="M271:R271"/>
    <mergeCell ref="S271:V271"/>
    <mergeCell ref="W271:Z271"/>
    <mergeCell ref="A268:G268"/>
    <mergeCell ref="H268:I268"/>
    <mergeCell ref="J268:Q268"/>
    <mergeCell ref="R268:S268"/>
    <mergeCell ref="T268:W268"/>
    <mergeCell ref="X268:AC268"/>
    <mergeCell ref="X266:AC266"/>
    <mergeCell ref="A267:G267"/>
    <mergeCell ref="H267:I267"/>
    <mergeCell ref="J267:Q267"/>
    <mergeCell ref="R267:S267"/>
    <mergeCell ref="T267:W267"/>
    <mergeCell ref="X267:AC267"/>
    <mergeCell ref="A265:B265"/>
    <mergeCell ref="C265:L265"/>
    <mergeCell ref="M265:R265"/>
    <mergeCell ref="S265:V265"/>
    <mergeCell ref="W265:Z265"/>
    <mergeCell ref="A266:G266"/>
    <mergeCell ref="H266:I266"/>
    <mergeCell ref="J266:Q266"/>
    <mergeCell ref="R266:S266"/>
    <mergeCell ref="T266:W266"/>
    <mergeCell ref="A264:B264"/>
    <mergeCell ref="C264:H264"/>
    <mergeCell ref="I264:L264"/>
    <mergeCell ref="M264:R264"/>
    <mergeCell ref="S264:V264"/>
    <mergeCell ref="W264:Z264"/>
    <mergeCell ref="A262:G262"/>
    <mergeCell ref="H262:I262"/>
    <mergeCell ref="J262:Q262"/>
    <mergeCell ref="R262:S262"/>
    <mergeCell ref="T262:W262"/>
    <mergeCell ref="X262:AC262"/>
    <mergeCell ref="A260:G260"/>
    <mergeCell ref="H260:I260"/>
    <mergeCell ref="J260:Q260"/>
    <mergeCell ref="T260:W260"/>
    <mergeCell ref="X260:AC260"/>
    <mergeCell ref="A261:G261"/>
    <mergeCell ref="H261:I261"/>
    <mergeCell ref="J261:Q261"/>
    <mergeCell ref="T261:W261"/>
    <mergeCell ref="X261:AC261"/>
    <mergeCell ref="X258:AC258"/>
    <mergeCell ref="A259:G259"/>
    <mergeCell ref="H259:I259"/>
    <mergeCell ref="J259:Q259"/>
    <mergeCell ref="T259:W259"/>
    <mergeCell ref="X259:AC259"/>
    <mergeCell ref="A257:G257"/>
    <mergeCell ref="H257:I257"/>
    <mergeCell ref="J257:Q257"/>
    <mergeCell ref="T257:W257"/>
    <mergeCell ref="X257:AC257"/>
    <mergeCell ref="A258:G258"/>
    <mergeCell ref="H258:I258"/>
    <mergeCell ref="J258:Q258"/>
    <mergeCell ref="R258:S258"/>
    <mergeCell ref="T258:W258"/>
    <mergeCell ref="A255:G255"/>
    <mergeCell ref="H255:I255"/>
    <mergeCell ref="J255:Q255"/>
    <mergeCell ref="T255:W255"/>
    <mergeCell ref="X255:AC255"/>
    <mergeCell ref="A256:G256"/>
    <mergeCell ref="H256:I256"/>
    <mergeCell ref="J256:Q256"/>
    <mergeCell ref="T256:W256"/>
    <mergeCell ref="X256:AC256"/>
    <mergeCell ref="X253:AC253"/>
    <mergeCell ref="A254:G254"/>
    <mergeCell ref="H254:I254"/>
    <mergeCell ref="J254:Q254"/>
    <mergeCell ref="T254:W254"/>
    <mergeCell ref="X254:AC254"/>
    <mergeCell ref="A252:B252"/>
    <mergeCell ref="C252:L252"/>
    <mergeCell ref="M252:R252"/>
    <mergeCell ref="S252:V252"/>
    <mergeCell ref="W252:Z252"/>
    <mergeCell ref="A253:G253"/>
    <mergeCell ref="H253:I253"/>
    <mergeCell ref="J253:Q253"/>
    <mergeCell ref="R253:S253"/>
    <mergeCell ref="T253:W253"/>
    <mergeCell ref="X249:AC249"/>
    <mergeCell ref="A251:B251"/>
    <mergeCell ref="C251:H251"/>
    <mergeCell ref="I251:L251"/>
    <mergeCell ref="M251:R251"/>
    <mergeCell ref="S251:V251"/>
    <mergeCell ref="W251:Z251"/>
    <mergeCell ref="A248:G248"/>
    <mergeCell ref="H248:I248"/>
    <mergeCell ref="J248:Q248"/>
    <mergeCell ref="T248:W248"/>
    <mergeCell ref="X248:AC248"/>
    <mergeCell ref="A249:G249"/>
    <mergeCell ref="H249:I249"/>
    <mergeCell ref="J249:Q249"/>
    <mergeCell ref="R249:S249"/>
    <mergeCell ref="T249:W249"/>
    <mergeCell ref="X246:AC246"/>
    <mergeCell ref="A247:G247"/>
    <mergeCell ref="H247:I247"/>
    <mergeCell ref="J247:Q247"/>
    <mergeCell ref="T247:W247"/>
    <mergeCell ref="X247:AC247"/>
    <mergeCell ref="A245:G245"/>
    <mergeCell ref="H245:I245"/>
    <mergeCell ref="J245:Q245"/>
    <mergeCell ref="T245:W245"/>
    <mergeCell ref="X245:AC245"/>
    <mergeCell ref="A246:G246"/>
    <mergeCell ref="H246:I246"/>
    <mergeCell ref="J246:Q246"/>
    <mergeCell ref="R246:S246"/>
    <mergeCell ref="T246:W246"/>
    <mergeCell ref="A243:G243"/>
    <mergeCell ref="H243:I243"/>
    <mergeCell ref="J243:Q243"/>
    <mergeCell ref="T243:W243"/>
    <mergeCell ref="X243:AC243"/>
    <mergeCell ref="A244:G244"/>
    <mergeCell ref="H244:I244"/>
    <mergeCell ref="J244:Q244"/>
    <mergeCell ref="T244:W244"/>
    <mergeCell ref="X244:AC244"/>
    <mergeCell ref="X241:AC241"/>
    <mergeCell ref="A242:G242"/>
    <mergeCell ref="H242:I242"/>
    <mergeCell ref="J242:Q242"/>
    <mergeCell ref="T242:W242"/>
    <mergeCell ref="X242:AC242"/>
    <mergeCell ref="A240:B240"/>
    <mergeCell ref="C240:L240"/>
    <mergeCell ref="M240:R240"/>
    <mergeCell ref="S240:V240"/>
    <mergeCell ref="W240:Z240"/>
    <mergeCell ref="A241:G241"/>
    <mergeCell ref="H241:I241"/>
    <mergeCell ref="J241:Q241"/>
    <mergeCell ref="R241:S241"/>
    <mergeCell ref="T241:W241"/>
    <mergeCell ref="A239:B239"/>
    <mergeCell ref="C239:H239"/>
    <mergeCell ref="I239:L239"/>
    <mergeCell ref="M239:R239"/>
    <mergeCell ref="S239:V239"/>
    <mergeCell ref="W239:Z239"/>
    <mergeCell ref="A237:G237"/>
    <mergeCell ref="H237:I237"/>
    <mergeCell ref="J237:Q237"/>
    <mergeCell ref="R237:S237"/>
    <mergeCell ref="T237:W237"/>
    <mergeCell ref="X237:AC237"/>
    <mergeCell ref="X235:AC235"/>
    <mergeCell ref="A236:G236"/>
    <mergeCell ref="H236:I236"/>
    <mergeCell ref="J236:Q236"/>
    <mergeCell ref="T236:W236"/>
    <mergeCell ref="X236:AC236"/>
    <mergeCell ref="A234:G234"/>
    <mergeCell ref="H234:I234"/>
    <mergeCell ref="J234:Q234"/>
    <mergeCell ref="T234:W234"/>
    <mergeCell ref="X234:AC234"/>
    <mergeCell ref="A235:G235"/>
    <mergeCell ref="H235:I235"/>
    <mergeCell ref="J235:Q235"/>
    <mergeCell ref="R235:S235"/>
    <mergeCell ref="T235:W235"/>
    <mergeCell ref="A233:G233"/>
    <mergeCell ref="H233:I233"/>
    <mergeCell ref="J233:Q233"/>
    <mergeCell ref="T233:W233"/>
    <mergeCell ref="X233:AC233"/>
    <mergeCell ref="A232:G232"/>
    <mergeCell ref="H232:I232"/>
    <mergeCell ref="J232:Q232"/>
    <mergeCell ref="T232:W232"/>
    <mergeCell ref="X232:AC232"/>
    <mergeCell ref="X230:AC230"/>
    <mergeCell ref="A231:G231"/>
    <mergeCell ref="H231:I231"/>
    <mergeCell ref="J231:Q231"/>
    <mergeCell ref="T231:W231"/>
    <mergeCell ref="X231:AC231"/>
    <mergeCell ref="A229:B229"/>
    <mergeCell ref="C229:L229"/>
    <mergeCell ref="M229:R229"/>
    <mergeCell ref="S229:V229"/>
    <mergeCell ref="W229:Z229"/>
    <mergeCell ref="A230:G230"/>
    <mergeCell ref="H230:I230"/>
    <mergeCell ref="J230:Q230"/>
    <mergeCell ref="R230:S230"/>
    <mergeCell ref="T230:W230"/>
    <mergeCell ref="A228:B228"/>
    <mergeCell ref="C228:H228"/>
    <mergeCell ref="I228:L228"/>
    <mergeCell ref="M228:R228"/>
    <mergeCell ref="S228:V228"/>
    <mergeCell ref="W228:Z228"/>
    <mergeCell ref="A225:G225"/>
    <mergeCell ref="H225:I225"/>
    <mergeCell ref="J225:Q225"/>
    <mergeCell ref="R225:S225"/>
    <mergeCell ref="T225:W225"/>
    <mergeCell ref="X225:AC225"/>
    <mergeCell ref="X223:AC223"/>
    <mergeCell ref="A224:G224"/>
    <mergeCell ref="H224:I224"/>
    <mergeCell ref="J224:Q224"/>
    <mergeCell ref="R224:S224"/>
    <mergeCell ref="T224:W224"/>
    <mergeCell ref="X224:AC224"/>
    <mergeCell ref="A222:B222"/>
    <mergeCell ref="C222:L222"/>
    <mergeCell ref="M222:R222"/>
    <mergeCell ref="S222:V222"/>
    <mergeCell ref="W222:Z222"/>
    <mergeCell ref="A223:G223"/>
    <mergeCell ref="H223:I223"/>
    <mergeCell ref="J223:Q223"/>
    <mergeCell ref="R223:S223"/>
    <mergeCell ref="T223:W223"/>
    <mergeCell ref="A219:AC219"/>
    <mergeCell ref="A220:AC220"/>
    <mergeCell ref="A221:B221"/>
    <mergeCell ref="C221:H221"/>
    <mergeCell ref="I221:L221"/>
    <mergeCell ref="M221:R221"/>
    <mergeCell ref="S221:V221"/>
    <mergeCell ref="W221:Z221"/>
    <mergeCell ref="A218:D218"/>
    <mergeCell ref="G218:J218"/>
    <mergeCell ref="L218:O218"/>
    <mergeCell ref="P218:T218"/>
    <mergeCell ref="U218:X218"/>
    <mergeCell ref="Y218:AC218"/>
    <mergeCell ref="A216:D216"/>
    <mergeCell ref="G216:J216"/>
    <mergeCell ref="L216:O216"/>
    <mergeCell ref="U216:X216"/>
    <mergeCell ref="Y216:AC216"/>
    <mergeCell ref="A217:D217"/>
    <mergeCell ref="G217:J217"/>
    <mergeCell ref="L217:O217"/>
    <mergeCell ref="U217:X217"/>
    <mergeCell ref="Y217:AC217"/>
    <mergeCell ref="Y214:AC214"/>
    <mergeCell ref="A215:D215"/>
    <mergeCell ref="G215:J215"/>
    <mergeCell ref="L215:O215"/>
    <mergeCell ref="U215:X215"/>
    <mergeCell ref="Y215:AC215"/>
    <mergeCell ref="A213:D213"/>
    <mergeCell ref="G213:J213"/>
    <mergeCell ref="L213:O213"/>
    <mergeCell ref="U213:X213"/>
    <mergeCell ref="Y213:AC213"/>
    <mergeCell ref="A214:D214"/>
    <mergeCell ref="G214:J214"/>
    <mergeCell ref="L214:O214"/>
    <mergeCell ref="P214:T214"/>
    <mergeCell ref="U214:X214"/>
    <mergeCell ref="A212:D212"/>
    <mergeCell ref="G212:J212"/>
    <mergeCell ref="L212:O212"/>
    <mergeCell ref="P212:T212"/>
    <mergeCell ref="U212:X212"/>
    <mergeCell ref="Y212:AC212"/>
    <mergeCell ref="A211:D211"/>
    <mergeCell ref="G211:J211"/>
    <mergeCell ref="L211:O211"/>
    <mergeCell ref="U211:X211"/>
    <mergeCell ref="Y211:AC211"/>
    <mergeCell ref="A209:D209"/>
    <mergeCell ref="G209:J209"/>
    <mergeCell ref="L209:O209"/>
    <mergeCell ref="U209:X209"/>
    <mergeCell ref="Y209:AC209"/>
    <mergeCell ref="A210:D210"/>
    <mergeCell ref="G210:J210"/>
    <mergeCell ref="L210:O210"/>
    <mergeCell ref="U210:X210"/>
    <mergeCell ref="Y210:AC210"/>
    <mergeCell ref="A208:D208"/>
    <mergeCell ref="G208:J208"/>
    <mergeCell ref="L208:O208"/>
    <mergeCell ref="U208:X208"/>
    <mergeCell ref="Y208:AC208"/>
    <mergeCell ref="Y206:AC206"/>
    <mergeCell ref="A207:D207"/>
    <mergeCell ref="G207:J207"/>
    <mergeCell ref="L207:O207"/>
    <mergeCell ref="U207:X207"/>
    <mergeCell ref="Y207:AC207"/>
    <mergeCell ref="A204:M204"/>
    <mergeCell ref="A206:D206"/>
    <mergeCell ref="G206:J206"/>
    <mergeCell ref="L206:O206"/>
    <mergeCell ref="P206:T206"/>
    <mergeCell ref="U206:X206"/>
    <mergeCell ref="A203:D203"/>
    <mergeCell ref="G203:J203"/>
    <mergeCell ref="L203:O203"/>
    <mergeCell ref="P203:T203"/>
    <mergeCell ref="U203:X203"/>
    <mergeCell ref="Y203:AC203"/>
    <mergeCell ref="A201:D201"/>
    <mergeCell ref="G201:J201"/>
    <mergeCell ref="L201:O201"/>
    <mergeCell ref="U201:X201"/>
    <mergeCell ref="Y201:AC201"/>
    <mergeCell ref="A202:D202"/>
    <mergeCell ref="G202:J202"/>
    <mergeCell ref="L202:O202"/>
    <mergeCell ref="U202:X202"/>
    <mergeCell ref="Y202:AC202"/>
    <mergeCell ref="Y199:AC199"/>
    <mergeCell ref="A200:D200"/>
    <mergeCell ref="G200:J200"/>
    <mergeCell ref="L200:O200"/>
    <mergeCell ref="U200:X200"/>
    <mergeCell ref="Y200:AC200"/>
    <mergeCell ref="A198:D198"/>
    <mergeCell ref="G198:J198"/>
    <mergeCell ref="L198:O198"/>
    <mergeCell ref="U198:X198"/>
    <mergeCell ref="Y198:AC198"/>
    <mergeCell ref="A199:D199"/>
    <mergeCell ref="G199:J199"/>
    <mergeCell ref="L199:O199"/>
    <mergeCell ref="P199:T199"/>
    <mergeCell ref="U199:X199"/>
    <mergeCell ref="A197:D197"/>
    <mergeCell ref="G197:J197"/>
    <mergeCell ref="L197:O197"/>
    <mergeCell ref="P197:T197"/>
    <mergeCell ref="U197:X197"/>
    <mergeCell ref="Y197:AC197"/>
    <mergeCell ref="A196:D196"/>
    <mergeCell ref="G196:J196"/>
    <mergeCell ref="L196:O196"/>
    <mergeCell ref="U196:X196"/>
    <mergeCell ref="Y196:AC196"/>
    <mergeCell ref="A194:D194"/>
    <mergeCell ref="G194:J194"/>
    <mergeCell ref="L194:O194"/>
    <mergeCell ref="U194:X194"/>
    <mergeCell ref="Y194:AC194"/>
    <mergeCell ref="A195:D195"/>
    <mergeCell ref="G195:J195"/>
    <mergeCell ref="L195:O195"/>
    <mergeCell ref="U195:X195"/>
    <mergeCell ref="Y195:AC195"/>
    <mergeCell ref="A193:D193"/>
    <mergeCell ref="G193:J193"/>
    <mergeCell ref="L193:O193"/>
    <mergeCell ref="U193:X193"/>
    <mergeCell ref="Y193:AC193"/>
    <mergeCell ref="Y191:AC191"/>
    <mergeCell ref="A192:D192"/>
    <mergeCell ref="G192:J192"/>
    <mergeCell ref="L192:O192"/>
    <mergeCell ref="U192:X192"/>
    <mergeCell ref="Y192:AC192"/>
    <mergeCell ref="B189:N189"/>
    <mergeCell ref="A191:D191"/>
    <mergeCell ref="G191:J191"/>
    <mergeCell ref="L191:O191"/>
    <mergeCell ref="P191:T191"/>
    <mergeCell ref="U191:X191"/>
    <mergeCell ref="A186:G186"/>
    <mergeCell ref="H186:I186"/>
    <mergeCell ref="J186:Q186"/>
    <mergeCell ref="R186:S186"/>
    <mergeCell ref="T186:W186"/>
    <mergeCell ref="X186:AC186"/>
    <mergeCell ref="X184:AC184"/>
    <mergeCell ref="A185:G185"/>
    <mergeCell ref="H185:I185"/>
    <mergeCell ref="J185:Q185"/>
    <mergeCell ref="R185:S185"/>
    <mergeCell ref="T185:W185"/>
    <mergeCell ref="X185:AC185"/>
    <mergeCell ref="A183:B183"/>
    <mergeCell ref="C183:L183"/>
    <mergeCell ref="M183:R183"/>
    <mergeCell ref="S183:V183"/>
    <mergeCell ref="W183:Z183"/>
    <mergeCell ref="A184:G184"/>
    <mergeCell ref="H184:I184"/>
    <mergeCell ref="J184:Q184"/>
    <mergeCell ref="R184:S184"/>
    <mergeCell ref="T184:W184"/>
    <mergeCell ref="A182:B182"/>
    <mergeCell ref="C182:H182"/>
    <mergeCell ref="I182:L182"/>
    <mergeCell ref="M182:R182"/>
    <mergeCell ref="S182:V182"/>
    <mergeCell ref="W182:Z182"/>
    <mergeCell ref="A179:G179"/>
    <mergeCell ref="H179:I179"/>
    <mergeCell ref="J179:Q179"/>
    <mergeCell ref="R179:S179"/>
    <mergeCell ref="T179:W179"/>
    <mergeCell ref="X179:AC179"/>
    <mergeCell ref="X177:AC177"/>
    <mergeCell ref="A178:G178"/>
    <mergeCell ref="H178:I178"/>
    <mergeCell ref="J178:Q178"/>
    <mergeCell ref="R178:S178"/>
    <mergeCell ref="T178:W178"/>
    <mergeCell ref="X178:AC178"/>
    <mergeCell ref="A176:B176"/>
    <mergeCell ref="C176:L176"/>
    <mergeCell ref="M176:R176"/>
    <mergeCell ref="S176:V176"/>
    <mergeCell ref="W176:Z176"/>
    <mergeCell ref="A177:G177"/>
    <mergeCell ref="H177:I177"/>
    <mergeCell ref="J177:Q177"/>
    <mergeCell ref="R177:S177"/>
    <mergeCell ref="T177:W177"/>
    <mergeCell ref="A175:B175"/>
    <mergeCell ref="C175:H175"/>
    <mergeCell ref="I175:L175"/>
    <mergeCell ref="M175:R175"/>
    <mergeCell ref="S175:V175"/>
    <mergeCell ref="W175:Z175"/>
    <mergeCell ref="A172:G172"/>
    <mergeCell ref="H172:I172"/>
    <mergeCell ref="J172:Q172"/>
    <mergeCell ref="R172:S172"/>
    <mergeCell ref="T172:W172"/>
    <mergeCell ref="X172:AC172"/>
    <mergeCell ref="X170:AC170"/>
    <mergeCell ref="A171:G171"/>
    <mergeCell ref="H171:I171"/>
    <mergeCell ref="J171:Q171"/>
    <mergeCell ref="R171:S171"/>
    <mergeCell ref="T171:W171"/>
    <mergeCell ref="X171:AC171"/>
    <mergeCell ref="A169:B169"/>
    <mergeCell ref="C169:L169"/>
    <mergeCell ref="M169:R169"/>
    <mergeCell ref="S169:V169"/>
    <mergeCell ref="W169:Z169"/>
    <mergeCell ref="A170:G170"/>
    <mergeCell ref="H170:I170"/>
    <mergeCell ref="J170:Q170"/>
    <mergeCell ref="R170:S170"/>
    <mergeCell ref="T170:W170"/>
    <mergeCell ref="A168:B168"/>
    <mergeCell ref="C168:H168"/>
    <mergeCell ref="I168:L168"/>
    <mergeCell ref="M168:R168"/>
    <mergeCell ref="S168:V168"/>
    <mergeCell ref="W168:Z168"/>
    <mergeCell ref="A165:G165"/>
    <mergeCell ref="H165:I165"/>
    <mergeCell ref="J165:Q165"/>
    <mergeCell ref="R165:S165"/>
    <mergeCell ref="T165:W165"/>
    <mergeCell ref="X165:AC165"/>
    <mergeCell ref="X163:AC163"/>
    <mergeCell ref="A164:G164"/>
    <mergeCell ref="H164:I164"/>
    <mergeCell ref="J164:Q164"/>
    <mergeCell ref="R164:S164"/>
    <mergeCell ref="T164:W164"/>
    <mergeCell ref="X164:AC164"/>
    <mergeCell ref="A162:B162"/>
    <mergeCell ref="C162:L162"/>
    <mergeCell ref="M162:R162"/>
    <mergeCell ref="S162:V162"/>
    <mergeCell ref="W162:Z162"/>
    <mergeCell ref="A163:G163"/>
    <mergeCell ref="H163:I163"/>
    <mergeCell ref="J163:Q163"/>
    <mergeCell ref="R163:S163"/>
    <mergeCell ref="T163:W163"/>
    <mergeCell ref="X159:AC159"/>
    <mergeCell ref="A161:B161"/>
    <mergeCell ref="C161:H161"/>
    <mergeCell ref="I161:L161"/>
    <mergeCell ref="M161:R161"/>
    <mergeCell ref="S161:V161"/>
    <mergeCell ref="W161:Z161"/>
    <mergeCell ref="A158:G158"/>
    <mergeCell ref="H158:I158"/>
    <mergeCell ref="J158:Q158"/>
    <mergeCell ref="T158:W158"/>
    <mergeCell ref="X158:AC158"/>
    <mergeCell ref="A159:G159"/>
    <mergeCell ref="H159:I159"/>
    <mergeCell ref="J159:Q159"/>
    <mergeCell ref="R159:S159"/>
    <mergeCell ref="T159:W159"/>
    <mergeCell ref="A157:G157"/>
    <mergeCell ref="H157:I157"/>
    <mergeCell ref="J157:Q157"/>
    <mergeCell ref="R157:S157"/>
    <mergeCell ref="T157:W157"/>
    <mergeCell ref="X157:AC157"/>
    <mergeCell ref="A156:G156"/>
    <mergeCell ref="H156:I156"/>
    <mergeCell ref="J156:Q156"/>
    <mergeCell ref="T156:W156"/>
    <mergeCell ref="X156:AC156"/>
    <mergeCell ref="A155:G155"/>
    <mergeCell ref="H155:I155"/>
    <mergeCell ref="J155:Q155"/>
    <mergeCell ref="T155:W155"/>
    <mergeCell ref="X155:AC155"/>
    <mergeCell ref="A153:G153"/>
    <mergeCell ref="H153:I153"/>
    <mergeCell ref="J153:Q153"/>
    <mergeCell ref="T153:W153"/>
    <mergeCell ref="X153:AC153"/>
    <mergeCell ref="A154:G154"/>
    <mergeCell ref="H154:I154"/>
    <mergeCell ref="J154:Q154"/>
    <mergeCell ref="T154:W154"/>
    <mergeCell ref="X154:AC154"/>
    <mergeCell ref="X151:AC151"/>
    <mergeCell ref="A152:G152"/>
    <mergeCell ref="H152:I152"/>
    <mergeCell ref="J152:Q152"/>
    <mergeCell ref="T152:W152"/>
    <mergeCell ref="X152:AC152"/>
    <mergeCell ref="A150:B150"/>
    <mergeCell ref="C150:L150"/>
    <mergeCell ref="M150:R150"/>
    <mergeCell ref="S150:V150"/>
    <mergeCell ref="W150:Z150"/>
    <mergeCell ref="A151:G151"/>
    <mergeCell ref="H151:I151"/>
    <mergeCell ref="J151:Q151"/>
    <mergeCell ref="R151:S151"/>
    <mergeCell ref="T151:W151"/>
    <mergeCell ref="A149:B149"/>
    <mergeCell ref="C149:H149"/>
    <mergeCell ref="I149:L149"/>
    <mergeCell ref="M149:R149"/>
    <mergeCell ref="S149:V149"/>
    <mergeCell ref="W149:Z149"/>
    <mergeCell ref="A146:G146"/>
    <mergeCell ref="H146:I146"/>
    <mergeCell ref="J146:Q146"/>
    <mergeCell ref="R146:S146"/>
    <mergeCell ref="T146:W146"/>
    <mergeCell ref="X146:AC146"/>
    <mergeCell ref="X144:AC144"/>
    <mergeCell ref="A145:G145"/>
    <mergeCell ref="H145:I145"/>
    <mergeCell ref="J145:Q145"/>
    <mergeCell ref="R145:S145"/>
    <mergeCell ref="T145:W145"/>
    <mergeCell ref="X145:AC145"/>
    <mergeCell ref="A143:B143"/>
    <mergeCell ref="C143:L143"/>
    <mergeCell ref="M143:R143"/>
    <mergeCell ref="S143:V143"/>
    <mergeCell ref="W143:Z143"/>
    <mergeCell ref="A144:G144"/>
    <mergeCell ref="H144:I144"/>
    <mergeCell ref="J144:Q144"/>
    <mergeCell ref="R144:S144"/>
    <mergeCell ref="T144:W144"/>
    <mergeCell ref="A142:B142"/>
    <mergeCell ref="C142:H142"/>
    <mergeCell ref="I142:L142"/>
    <mergeCell ref="M142:R142"/>
    <mergeCell ref="S142:V142"/>
    <mergeCell ref="W142:Z142"/>
    <mergeCell ref="A139:G139"/>
    <mergeCell ref="H139:I139"/>
    <mergeCell ref="J139:Q139"/>
    <mergeCell ref="R139:S139"/>
    <mergeCell ref="T139:W139"/>
    <mergeCell ref="X139:AC139"/>
    <mergeCell ref="X137:AC137"/>
    <mergeCell ref="A138:G138"/>
    <mergeCell ref="H138:I138"/>
    <mergeCell ref="J138:Q138"/>
    <mergeCell ref="R138:S138"/>
    <mergeCell ref="T138:W138"/>
    <mergeCell ref="X138:AC138"/>
    <mergeCell ref="A136:B136"/>
    <mergeCell ref="C136:L136"/>
    <mergeCell ref="M136:R136"/>
    <mergeCell ref="S136:V136"/>
    <mergeCell ref="W136:Z136"/>
    <mergeCell ref="A137:G137"/>
    <mergeCell ref="H137:I137"/>
    <mergeCell ref="J137:Q137"/>
    <mergeCell ref="R137:S137"/>
    <mergeCell ref="T137:W137"/>
    <mergeCell ref="A135:B135"/>
    <mergeCell ref="C135:H135"/>
    <mergeCell ref="I135:L135"/>
    <mergeCell ref="M135:R135"/>
    <mergeCell ref="S135:V135"/>
    <mergeCell ref="W135:Z135"/>
    <mergeCell ref="A133:G133"/>
    <mergeCell ref="H133:I133"/>
    <mergeCell ref="J133:Q133"/>
    <mergeCell ref="R133:S133"/>
    <mergeCell ref="T133:W133"/>
    <mergeCell ref="X133:AC133"/>
    <mergeCell ref="A131:G131"/>
    <mergeCell ref="H131:I131"/>
    <mergeCell ref="J131:Q131"/>
    <mergeCell ref="T131:W131"/>
    <mergeCell ref="X131:AC131"/>
    <mergeCell ref="A132:G132"/>
    <mergeCell ref="H132:I132"/>
    <mergeCell ref="J132:Q132"/>
    <mergeCell ref="T132:W132"/>
    <mergeCell ref="X132:AC132"/>
    <mergeCell ref="X129:AC129"/>
    <mergeCell ref="A130:G130"/>
    <mergeCell ref="H130:I130"/>
    <mergeCell ref="J130:Q130"/>
    <mergeCell ref="T130:W130"/>
    <mergeCell ref="X130:AC130"/>
    <mergeCell ref="A128:G128"/>
    <mergeCell ref="H128:I128"/>
    <mergeCell ref="J128:Q128"/>
    <mergeCell ref="T128:W128"/>
    <mergeCell ref="X128:AC128"/>
    <mergeCell ref="A129:G129"/>
    <mergeCell ref="H129:I129"/>
    <mergeCell ref="J129:Q129"/>
    <mergeCell ref="R129:S129"/>
    <mergeCell ref="T129:W129"/>
    <mergeCell ref="A127:G127"/>
    <mergeCell ref="H127:I127"/>
    <mergeCell ref="J127:Q127"/>
    <mergeCell ref="T127:W127"/>
    <mergeCell ref="X127:AC127"/>
    <mergeCell ref="A126:G126"/>
    <mergeCell ref="H126:I126"/>
    <mergeCell ref="J126:Q126"/>
    <mergeCell ref="T126:W126"/>
    <mergeCell ref="X126:AC126"/>
    <mergeCell ref="M124:R124"/>
    <mergeCell ref="S124:V124"/>
    <mergeCell ref="W124:Z124"/>
    <mergeCell ref="A125:G125"/>
    <mergeCell ref="H125:I125"/>
    <mergeCell ref="J125:Q125"/>
    <mergeCell ref="R125:S125"/>
    <mergeCell ref="T125:W125"/>
    <mergeCell ref="A123:B123"/>
    <mergeCell ref="C123:H123"/>
    <mergeCell ref="I123:L123"/>
    <mergeCell ref="M123:R123"/>
    <mergeCell ref="S123:V123"/>
    <mergeCell ref="W123:Z123"/>
    <mergeCell ref="X125:AC125"/>
    <mergeCell ref="A124:B124"/>
    <mergeCell ref="C124:L124"/>
    <mergeCell ref="A120:G120"/>
    <mergeCell ref="H120:I120"/>
    <mergeCell ref="J120:Q120"/>
    <mergeCell ref="R120:S120"/>
    <mergeCell ref="T120:W120"/>
    <mergeCell ref="X120:AC120"/>
    <mergeCell ref="X118:AC118"/>
    <mergeCell ref="A119:G119"/>
    <mergeCell ref="H119:I119"/>
    <mergeCell ref="J119:Q119"/>
    <mergeCell ref="R119:S119"/>
    <mergeCell ref="T119:W119"/>
    <mergeCell ref="X119:AC119"/>
    <mergeCell ref="A117:B117"/>
    <mergeCell ref="C117:L117"/>
    <mergeCell ref="M117:R117"/>
    <mergeCell ref="S117:V117"/>
    <mergeCell ref="W117:Z117"/>
    <mergeCell ref="A118:G118"/>
    <mergeCell ref="H118:I118"/>
    <mergeCell ref="J118:Q118"/>
    <mergeCell ref="R118:S118"/>
    <mergeCell ref="T118:W118"/>
    <mergeCell ref="A116:B116"/>
    <mergeCell ref="C116:H116"/>
    <mergeCell ref="I116:L116"/>
    <mergeCell ref="M116:R116"/>
    <mergeCell ref="S116:V116"/>
    <mergeCell ref="W116:Z116"/>
    <mergeCell ref="A113:G113"/>
    <mergeCell ref="H113:I113"/>
    <mergeCell ref="J113:Q113"/>
    <mergeCell ref="R113:S113"/>
    <mergeCell ref="T113:W113"/>
    <mergeCell ref="X113:AC113"/>
    <mergeCell ref="X111:AC111"/>
    <mergeCell ref="A112:G112"/>
    <mergeCell ref="H112:I112"/>
    <mergeCell ref="J112:Q112"/>
    <mergeCell ref="R112:S112"/>
    <mergeCell ref="T112:W112"/>
    <mergeCell ref="X112:AC112"/>
    <mergeCell ref="A110:B110"/>
    <mergeCell ref="C110:L110"/>
    <mergeCell ref="M110:R110"/>
    <mergeCell ref="S110:V110"/>
    <mergeCell ref="W110:Z110"/>
    <mergeCell ref="A111:G111"/>
    <mergeCell ref="H111:I111"/>
    <mergeCell ref="J111:Q111"/>
    <mergeCell ref="R111:S111"/>
    <mergeCell ref="T111:W111"/>
    <mergeCell ref="A109:B109"/>
    <mergeCell ref="C109:H109"/>
    <mergeCell ref="I109:L109"/>
    <mergeCell ref="M109:R109"/>
    <mergeCell ref="S109:V109"/>
    <mergeCell ref="W109:Z109"/>
    <mergeCell ref="A107:G107"/>
    <mergeCell ref="H107:I107"/>
    <mergeCell ref="J107:Q107"/>
    <mergeCell ref="R107:S107"/>
    <mergeCell ref="T107:W107"/>
    <mergeCell ref="X107:AC107"/>
    <mergeCell ref="A105:G105"/>
    <mergeCell ref="H105:I105"/>
    <mergeCell ref="J105:Q105"/>
    <mergeCell ref="T105:W105"/>
    <mergeCell ref="X105:AC105"/>
    <mergeCell ref="A106:G106"/>
    <mergeCell ref="H106:I106"/>
    <mergeCell ref="J106:Q106"/>
    <mergeCell ref="T106:W106"/>
    <mergeCell ref="X106:AC106"/>
    <mergeCell ref="A104:G104"/>
    <mergeCell ref="H104:I104"/>
    <mergeCell ref="J104:Q104"/>
    <mergeCell ref="R104:S104"/>
    <mergeCell ref="T104:W104"/>
    <mergeCell ref="X104:AC104"/>
    <mergeCell ref="X102:AC102"/>
    <mergeCell ref="A103:G103"/>
    <mergeCell ref="H103:I103"/>
    <mergeCell ref="J103:Q103"/>
    <mergeCell ref="T103:W103"/>
    <mergeCell ref="X103:AC103"/>
    <mergeCell ref="A101:G101"/>
    <mergeCell ref="H101:I101"/>
    <mergeCell ref="J101:Q101"/>
    <mergeCell ref="T101:W101"/>
    <mergeCell ref="X101:AC101"/>
    <mergeCell ref="A102:G102"/>
    <mergeCell ref="H102:I102"/>
    <mergeCell ref="J102:Q102"/>
    <mergeCell ref="R102:S102"/>
    <mergeCell ref="T102:W102"/>
    <mergeCell ref="M99:R99"/>
    <mergeCell ref="S99:V99"/>
    <mergeCell ref="W99:Z99"/>
    <mergeCell ref="A100:G100"/>
    <mergeCell ref="H100:I100"/>
    <mergeCell ref="J100:Q100"/>
    <mergeCell ref="R100:S100"/>
    <mergeCell ref="T100:W100"/>
    <mergeCell ref="A98:B98"/>
    <mergeCell ref="C98:H98"/>
    <mergeCell ref="I98:L98"/>
    <mergeCell ref="M98:R98"/>
    <mergeCell ref="S98:V98"/>
    <mergeCell ref="W98:Z98"/>
    <mergeCell ref="X100:AC100"/>
    <mergeCell ref="A99:B99"/>
    <mergeCell ref="C99:L99"/>
    <mergeCell ref="A96:G96"/>
    <mergeCell ref="H96:I96"/>
    <mergeCell ref="J96:Q96"/>
    <mergeCell ref="R96:S96"/>
    <mergeCell ref="T96:W96"/>
    <mergeCell ref="X96:AC96"/>
    <mergeCell ref="A94:G94"/>
    <mergeCell ref="H94:I94"/>
    <mergeCell ref="J94:Q94"/>
    <mergeCell ref="T94:W94"/>
    <mergeCell ref="X94:AC94"/>
    <mergeCell ref="A95:G95"/>
    <mergeCell ref="H95:I95"/>
    <mergeCell ref="J95:Q95"/>
    <mergeCell ref="T95:W95"/>
    <mergeCell ref="X95:AC95"/>
    <mergeCell ref="X92:AC92"/>
    <mergeCell ref="A93:G93"/>
    <mergeCell ref="H93:I93"/>
    <mergeCell ref="J93:Q93"/>
    <mergeCell ref="T93:W93"/>
    <mergeCell ref="X93:AC93"/>
    <mergeCell ref="A91:G91"/>
    <mergeCell ref="H91:I91"/>
    <mergeCell ref="J91:Q91"/>
    <mergeCell ref="T91:W91"/>
    <mergeCell ref="X91:AC91"/>
    <mergeCell ref="A92:G92"/>
    <mergeCell ref="H92:I92"/>
    <mergeCell ref="J92:Q92"/>
    <mergeCell ref="R92:S92"/>
    <mergeCell ref="T92:W92"/>
    <mergeCell ref="A90:G90"/>
    <mergeCell ref="H90:I90"/>
    <mergeCell ref="J90:Q90"/>
    <mergeCell ref="T90:W90"/>
    <mergeCell ref="X90:AC90"/>
    <mergeCell ref="A89:G89"/>
    <mergeCell ref="H89:I89"/>
    <mergeCell ref="J89:Q89"/>
    <mergeCell ref="T89:W89"/>
    <mergeCell ref="X89:AC89"/>
    <mergeCell ref="X87:AC87"/>
    <mergeCell ref="A88:G88"/>
    <mergeCell ref="H88:I88"/>
    <mergeCell ref="J88:Q88"/>
    <mergeCell ref="T88:W88"/>
    <mergeCell ref="X88:AC88"/>
    <mergeCell ref="A86:B86"/>
    <mergeCell ref="C86:L86"/>
    <mergeCell ref="M86:R86"/>
    <mergeCell ref="S86:V86"/>
    <mergeCell ref="W86:Z86"/>
    <mergeCell ref="A87:G87"/>
    <mergeCell ref="H87:I87"/>
    <mergeCell ref="J87:Q87"/>
    <mergeCell ref="R87:S87"/>
    <mergeCell ref="T87:W87"/>
    <mergeCell ref="Y82:AC82"/>
    <mergeCell ref="A83:AC83"/>
    <mergeCell ref="A84:AC84"/>
    <mergeCell ref="A85:B85"/>
    <mergeCell ref="C85:H85"/>
    <mergeCell ref="I85:L85"/>
    <mergeCell ref="M85:R85"/>
    <mergeCell ref="S85:V85"/>
    <mergeCell ref="W85:Z85"/>
    <mergeCell ref="A81:D81"/>
    <mergeCell ref="G81:J81"/>
    <mergeCell ref="L81:O81"/>
    <mergeCell ref="U81:X81"/>
    <mergeCell ref="Y81:AC81"/>
    <mergeCell ref="A82:D82"/>
    <mergeCell ref="G82:J82"/>
    <mergeCell ref="L82:O82"/>
    <mergeCell ref="P82:T82"/>
    <mergeCell ref="U82:X82"/>
    <mergeCell ref="Y79:AC79"/>
    <mergeCell ref="A80:D80"/>
    <mergeCell ref="G80:J80"/>
    <mergeCell ref="L80:O80"/>
    <mergeCell ref="U80:X80"/>
    <mergeCell ref="Y80:AC80"/>
    <mergeCell ref="A78:D78"/>
    <mergeCell ref="G78:J78"/>
    <mergeCell ref="L78:O78"/>
    <mergeCell ref="U78:X78"/>
    <mergeCell ref="Y78:AC78"/>
    <mergeCell ref="A79:D79"/>
    <mergeCell ref="G79:J79"/>
    <mergeCell ref="L79:O79"/>
    <mergeCell ref="P79:T79"/>
    <mergeCell ref="U79:X79"/>
    <mergeCell ref="A77:D77"/>
    <mergeCell ref="G77:J77"/>
    <mergeCell ref="L77:O77"/>
    <mergeCell ref="P77:T77"/>
    <mergeCell ref="U77:X77"/>
    <mergeCell ref="Y77:AC77"/>
    <mergeCell ref="A76:D76"/>
    <mergeCell ref="G76:J76"/>
    <mergeCell ref="L76:O76"/>
    <mergeCell ref="U76:X76"/>
    <mergeCell ref="Y76:AC76"/>
    <mergeCell ref="A74:D74"/>
    <mergeCell ref="G74:J74"/>
    <mergeCell ref="L74:O74"/>
    <mergeCell ref="U74:X74"/>
    <mergeCell ref="Y74:AC74"/>
    <mergeCell ref="A75:D75"/>
    <mergeCell ref="G75:J75"/>
    <mergeCell ref="L75:O75"/>
    <mergeCell ref="U75:X75"/>
    <mergeCell ref="Y75:AC75"/>
    <mergeCell ref="A72:D72"/>
    <mergeCell ref="G72:J72"/>
    <mergeCell ref="L72:O72"/>
    <mergeCell ref="U72:X72"/>
    <mergeCell ref="Y72:AC72"/>
    <mergeCell ref="A73:D73"/>
    <mergeCell ref="G73:J73"/>
    <mergeCell ref="L73:O73"/>
    <mergeCell ref="U73:X73"/>
    <mergeCell ref="Y73:AC73"/>
    <mergeCell ref="Y68:AC68"/>
    <mergeCell ref="A69:M69"/>
    <mergeCell ref="A71:D71"/>
    <mergeCell ref="G71:J71"/>
    <mergeCell ref="L71:O71"/>
    <mergeCell ref="P71:T71"/>
    <mergeCell ref="U71:X71"/>
    <mergeCell ref="Y71:AC71"/>
    <mergeCell ref="A67:D67"/>
    <mergeCell ref="G67:J67"/>
    <mergeCell ref="L67:O67"/>
    <mergeCell ref="U67:X67"/>
    <mergeCell ref="Y67:AC67"/>
    <mergeCell ref="A68:D68"/>
    <mergeCell ref="G68:J68"/>
    <mergeCell ref="L68:O68"/>
    <mergeCell ref="P68:T68"/>
    <mergeCell ref="U68:X68"/>
    <mergeCell ref="Y65:AC65"/>
    <mergeCell ref="A66:D66"/>
    <mergeCell ref="G66:J66"/>
    <mergeCell ref="L66:O66"/>
    <mergeCell ref="U66:X66"/>
    <mergeCell ref="Y66:AC66"/>
    <mergeCell ref="A64:D64"/>
    <mergeCell ref="G64:J64"/>
    <mergeCell ref="L64:O64"/>
    <mergeCell ref="U64:X64"/>
    <mergeCell ref="Y64:AC64"/>
    <mergeCell ref="A65:D65"/>
    <mergeCell ref="G65:J65"/>
    <mergeCell ref="L65:O65"/>
    <mergeCell ref="P65:T65"/>
    <mergeCell ref="U65:X65"/>
    <mergeCell ref="A63:D63"/>
    <mergeCell ref="G63:J63"/>
    <mergeCell ref="L63:O63"/>
    <mergeCell ref="P63:T63"/>
    <mergeCell ref="U63:X63"/>
    <mergeCell ref="Y63:AC63"/>
    <mergeCell ref="A62:D62"/>
    <mergeCell ref="G62:J62"/>
    <mergeCell ref="L62:O62"/>
    <mergeCell ref="U62:X62"/>
    <mergeCell ref="Y62:AC62"/>
    <mergeCell ref="A61:D61"/>
    <mergeCell ref="G61:J61"/>
    <mergeCell ref="L61:O61"/>
    <mergeCell ref="U61:X61"/>
    <mergeCell ref="Y61:AC61"/>
    <mergeCell ref="A59:D59"/>
    <mergeCell ref="G59:J59"/>
    <mergeCell ref="L59:O59"/>
    <mergeCell ref="U59:X59"/>
    <mergeCell ref="Y59:AC59"/>
    <mergeCell ref="A60:D60"/>
    <mergeCell ref="G60:J60"/>
    <mergeCell ref="L60:O60"/>
    <mergeCell ref="U60:X60"/>
    <mergeCell ref="Y60:AC60"/>
    <mergeCell ref="Y57:AC57"/>
    <mergeCell ref="A58:D58"/>
    <mergeCell ref="G58:J58"/>
    <mergeCell ref="L58:O58"/>
    <mergeCell ref="U58:X58"/>
    <mergeCell ref="Y58:AC58"/>
    <mergeCell ref="B55:N55"/>
    <mergeCell ref="A57:D57"/>
    <mergeCell ref="G57:J57"/>
    <mergeCell ref="L57:O57"/>
    <mergeCell ref="P57:T57"/>
    <mergeCell ref="U57:X57"/>
    <mergeCell ref="A53:G53"/>
    <mergeCell ref="H53:I53"/>
    <mergeCell ref="J53:Q53"/>
    <mergeCell ref="R53:S53"/>
    <mergeCell ref="T53:W53"/>
    <mergeCell ref="X53:AC53"/>
    <mergeCell ref="A51:G51"/>
    <mergeCell ref="H51:I51"/>
    <mergeCell ref="J51:Q51"/>
    <mergeCell ref="T51:W51"/>
    <mergeCell ref="X51:AC51"/>
    <mergeCell ref="A52:G52"/>
    <mergeCell ref="H52:I52"/>
    <mergeCell ref="J52:Q52"/>
    <mergeCell ref="T52:W52"/>
    <mergeCell ref="X52:AC52"/>
    <mergeCell ref="A50:G50"/>
    <mergeCell ref="H50:I50"/>
    <mergeCell ref="J50:Q50"/>
    <mergeCell ref="R50:S50"/>
    <mergeCell ref="T50:W50"/>
    <mergeCell ref="X50:AC50"/>
    <mergeCell ref="A48:G48"/>
    <mergeCell ref="H48:I48"/>
    <mergeCell ref="J48:Q48"/>
    <mergeCell ref="T48:W48"/>
    <mergeCell ref="X48:AC48"/>
    <mergeCell ref="A49:G49"/>
    <mergeCell ref="H49:I49"/>
    <mergeCell ref="J49:Q49"/>
    <mergeCell ref="T49:W49"/>
    <mergeCell ref="X49:AC49"/>
    <mergeCell ref="A46:G46"/>
    <mergeCell ref="H46:I46"/>
    <mergeCell ref="J46:Q46"/>
    <mergeCell ref="T46:W46"/>
    <mergeCell ref="X46:AC46"/>
    <mergeCell ref="A47:G47"/>
    <mergeCell ref="H47:I47"/>
    <mergeCell ref="J47:Q47"/>
    <mergeCell ref="T47:W47"/>
    <mergeCell ref="X47:AC47"/>
    <mergeCell ref="X44:AC44"/>
    <mergeCell ref="A45:G45"/>
    <mergeCell ref="H45:I45"/>
    <mergeCell ref="J45:Q45"/>
    <mergeCell ref="T45:W45"/>
    <mergeCell ref="X45:AC45"/>
    <mergeCell ref="A43:B43"/>
    <mergeCell ref="C43:L43"/>
    <mergeCell ref="M43:R43"/>
    <mergeCell ref="S43:V43"/>
    <mergeCell ref="W43:Z43"/>
    <mergeCell ref="A44:G44"/>
    <mergeCell ref="H44:I44"/>
    <mergeCell ref="J44:Q44"/>
    <mergeCell ref="R44:S44"/>
    <mergeCell ref="T44:W44"/>
    <mergeCell ref="A42:B42"/>
    <mergeCell ref="C42:H42"/>
    <mergeCell ref="I42:L42"/>
    <mergeCell ref="M42:R42"/>
    <mergeCell ref="S42:V42"/>
    <mergeCell ref="W42:Z42"/>
    <mergeCell ref="A40:G40"/>
    <mergeCell ref="H40:I40"/>
    <mergeCell ref="J40:Q40"/>
    <mergeCell ref="R40:S40"/>
    <mergeCell ref="T40:W40"/>
    <mergeCell ref="X40:AC40"/>
    <mergeCell ref="A38:G38"/>
    <mergeCell ref="H38:I38"/>
    <mergeCell ref="J38:Q38"/>
    <mergeCell ref="T38:W38"/>
    <mergeCell ref="X38:AC38"/>
    <mergeCell ref="A39:G39"/>
    <mergeCell ref="H39:I39"/>
    <mergeCell ref="J39:Q39"/>
    <mergeCell ref="T39:W39"/>
    <mergeCell ref="X39:AC39"/>
    <mergeCell ref="A37:G37"/>
    <mergeCell ref="H37:I37"/>
    <mergeCell ref="J37:Q37"/>
    <mergeCell ref="R37:S37"/>
    <mergeCell ref="T37:W37"/>
    <mergeCell ref="X37:AC37"/>
    <mergeCell ref="A35:G35"/>
    <mergeCell ref="H35:I35"/>
    <mergeCell ref="J35:Q35"/>
    <mergeCell ref="T35:W35"/>
    <mergeCell ref="X35:AC35"/>
    <mergeCell ref="A36:G36"/>
    <mergeCell ref="H36:I36"/>
    <mergeCell ref="J36:Q36"/>
    <mergeCell ref="T36:W36"/>
    <mergeCell ref="X36:AC36"/>
    <mergeCell ref="X33:AC33"/>
    <mergeCell ref="A34:G34"/>
    <mergeCell ref="H34:I34"/>
    <mergeCell ref="J34:Q34"/>
    <mergeCell ref="T34:W34"/>
    <mergeCell ref="X34:AC34"/>
    <mergeCell ref="A32:B32"/>
    <mergeCell ref="C32:L32"/>
    <mergeCell ref="M32:R32"/>
    <mergeCell ref="S32:V32"/>
    <mergeCell ref="W32:Z32"/>
    <mergeCell ref="A33:G33"/>
    <mergeCell ref="H33:I33"/>
    <mergeCell ref="J33:Q33"/>
    <mergeCell ref="R33:S33"/>
    <mergeCell ref="T33:W33"/>
    <mergeCell ref="A31:B31"/>
    <mergeCell ref="C31:H31"/>
    <mergeCell ref="I31:L31"/>
    <mergeCell ref="M31:R31"/>
    <mergeCell ref="S31:V31"/>
    <mergeCell ref="W31:Z31"/>
    <mergeCell ref="A29:G29"/>
    <mergeCell ref="H29:I29"/>
    <mergeCell ref="J29:Q29"/>
    <mergeCell ref="R29:S29"/>
    <mergeCell ref="T29:W29"/>
    <mergeCell ref="X29:AC29"/>
    <mergeCell ref="A27:G27"/>
    <mergeCell ref="H27:I27"/>
    <mergeCell ref="J27:Q27"/>
    <mergeCell ref="T27:W27"/>
    <mergeCell ref="X27:AC27"/>
    <mergeCell ref="A28:G28"/>
    <mergeCell ref="H28:I28"/>
    <mergeCell ref="J28:Q28"/>
    <mergeCell ref="T28:W28"/>
    <mergeCell ref="X28:AC28"/>
    <mergeCell ref="A26:G26"/>
    <mergeCell ref="H26:I26"/>
    <mergeCell ref="J26:Q26"/>
    <mergeCell ref="R26:S26"/>
    <mergeCell ref="T26:W26"/>
    <mergeCell ref="X26:AC26"/>
    <mergeCell ref="X24:AC24"/>
    <mergeCell ref="A25:G25"/>
    <mergeCell ref="H25:I25"/>
    <mergeCell ref="J25:Q25"/>
    <mergeCell ref="T25:W25"/>
    <mergeCell ref="X25:AC25"/>
    <mergeCell ref="A23:G23"/>
    <mergeCell ref="H23:I23"/>
    <mergeCell ref="J23:Q23"/>
    <mergeCell ref="T23:W23"/>
    <mergeCell ref="X23:AC23"/>
    <mergeCell ref="A24:G24"/>
    <mergeCell ref="H24:I24"/>
    <mergeCell ref="J24:Q24"/>
    <mergeCell ref="R24:S24"/>
    <mergeCell ref="T24:W24"/>
    <mergeCell ref="A21:G21"/>
    <mergeCell ref="H21:I21"/>
    <mergeCell ref="J21:Q21"/>
    <mergeCell ref="T21:W21"/>
    <mergeCell ref="X21:AC21"/>
    <mergeCell ref="A22:G22"/>
    <mergeCell ref="H22:I22"/>
    <mergeCell ref="J22:Q22"/>
    <mergeCell ref="T22:W22"/>
    <mergeCell ref="X22:AC22"/>
    <mergeCell ref="X19:AC19"/>
    <mergeCell ref="A20:G20"/>
    <mergeCell ref="H20:I20"/>
    <mergeCell ref="J20:Q20"/>
    <mergeCell ref="T20:W20"/>
    <mergeCell ref="X20:AC20"/>
    <mergeCell ref="A18:B18"/>
    <mergeCell ref="C18:L18"/>
    <mergeCell ref="M18:R18"/>
    <mergeCell ref="S18:V18"/>
    <mergeCell ref="W18:Z18"/>
    <mergeCell ref="A19:G19"/>
    <mergeCell ref="H19:I19"/>
    <mergeCell ref="J19:Q19"/>
    <mergeCell ref="R19:S19"/>
    <mergeCell ref="T19:W19"/>
    <mergeCell ref="A17:B17"/>
    <mergeCell ref="C17:H17"/>
    <mergeCell ref="I17:L17"/>
    <mergeCell ref="M17:R17"/>
    <mergeCell ref="S17:V17"/>
    <mergeCell ref="W17:Z17"/>
    <mergeCell ref="A15:G15"/>
    <mergeCell ref="H15:I15"/>
    <mergeCell ref="J15:Q15"/>
    <mergeCell ref="R15:S15"/>
    <mergeCell ref="T15:W15"/>
    <mergeCell ref="X15:AC15"/>
    <mergeCell ref="X13:AC13"/>
    <mergeCell ref="A14:G14"/>
    <mergeCell ref="H14:I14"/>
    <mergeCell ref="J14:Q14"/>
    <mergeCell ref="T14:W14"/>
    <mergeCell ref="X14:AC14"/>
    <mergeCell ref="A12:G12"/>
    <mergeCell ref="H12:I12"/>
    <mergeCell ref="J12:Q12"/>
    <mergeCell ref="T12:W12"/>
    <mergeCell ref="X12:AC12"/>
    <mergeCell ref="A13:G13"/>
    <mergeCell ref="H13:I13"/>
    <mergeCell ref="J13:Q13"/>
    <mergeCell ref="R13:S13"/>
    <mergeCell ref="T13:W13"/>
    <mergeCell ref="A11:G11"/>
    <mergeCell ref="H11:I11"/>
    <mergeCell ref="J11:Q11"/>
    <mergeCell ref="R11:S11"/>
    <mergeCell ref="T11:W11"/>
    <mergeCell ref="X11:AC11"/>
    <mergeCell ref="A10:G10"/>
    <mergeCell ref="H10:I10"/>
    <mergeCell ref="J10:Q10"/>
    <mergeCell ref="T10:W10"/>
    <mergeCell ref="X10:AC10"/>
    <mergeCell ref="A8:G8"/>
    <mergeCell ref="H8:I8"/>
    <mergeCell ref="J8:Q8"/>
    <mergeCell ref="T8:W8"/>
    <mergeCell ref="X8:AC8"/>
    <mergeCell ref="A9:G9"/>
    <mergeCell ref="H9:I9"/>
    <mergeCell ref="J9:Q9"/>
    <mergeCell ref="T9:W9"/>
    <mergeCell ref="X9:AC9"/>
    <mergeCell ref="X6:AC6"/>
    <mergeCell ref="A7:G7"/>
    <mergeCell ref="H7:I7"/>
    <mergeCell ref="J7:Q7"/>
    <mergeCell ref="T7:W7"/>
    <mergeCell ref="X7:AC7"/>
    <mergeCell ref="A5:B5"/>
    <mergeCell ref="C5:L5"/>
    <mergeCell ref="M5:R5"/>
    <mergeCell ref="S5:V5"/>
    <mergeCell ref="W5:Z5"/>
    <mergeCell ref="A6:G6"/>
    <mergeCell ref="H6:I6"/>
    <mergeCell ref="J6:Q6"/>
    <mergeCell ref="R6:S6"/>
    <mergeCell ref="T6:W6"/>
    <mergeCell ref="A2:AC2"/>
    <mergeCell ref="A3:AC3"/>
    <mergeCell ref="A4:B4"/>
    <mergeCell ref="C4:H4"/>
    <mergeCell ref="I4:L4"/>
    <mergeCell ref="M4:R4"/>
    <mergeCell ref="S4:V4"/>
    <mergeCell ref="W4:Z4"/>
  </mergeCells>
  <printOptions/>
  <pageMargins left="0" right="0" top="0.75" bottom="0.625" header="0.25" footer="0.25"/>
  <pageSetup horizontalDpi="600" verticalDpi="600" orientation="landscape" r:id="rId1"/>
  <headerFooter alignWithMargins="0">
    <oddHeader>&amp;L&amp;"Times New Roman"&amp;11&amp;BEarnings Taken Report&amp;B 
&amp;10 CITY OF OAKBROOK TERRACE   (1120) &amp;C&amp;"Times New Roman"&amp;8 Check Dates: 01\\12\\2017 to 12\\28\\2017 
Processes: 2017011201 - 2017122801 
Pay Periods:  12/25/2016 to 12/23/2017 &amp;R&amp;"Times New Roman"&amp;8&amp;BPa</oddHeader>
    <oddFooter xml:space="preserve">&amp;L&amp;C&amp;"Times New Roman"&amp;8 Paylocity Corporation
(847) 956-4850  Fax (847) 956-1926 &amp;R&amp;"Times New Roman"&amp;8 User: jhaug 
Run on 2/15/2018 at 3:01 PM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2018-02-15T21:02:41Z</dcterms:created>
  <dcterms:modified xsi:type="dcterms:W3CDTF">2018-04-20T14:57:43Z</dcterms:modified>
  <cp:category/>
  <cp:version/>
  <cp:contentType/>
  <cp:contentStatus/>
</cp:coreProperties>
</file>