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FOIA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<sst xmlns="http://schemas.openxmlformats.org/spreadsheetml/2006/main" count="367" uniqueCount="243">
  <si>
    <t>Last</t>
  </si>
  <si>
    <t xml:space="preserve">First </t>
  </si>
  <si>
    <t>Dept</t>
  </si>
  <si>
    <t>Title</t>
  </si>
  <si>
    <t>Salary</t>
  </si>
  <si>
    <t>Hourly Rate</t>
  </si>
  <si>
    <t>Date of Hire</t>
  </si>
  <si>
    <t>Alfaro</t>
  </si>
  <si>
    <t>Andrea</t>
  </si>
  <si>
    <t>Circulation</t>
  </si>
  <si>
    <t>Circulation clerk</t>
  </si>
  <si>
    <t>Andrew</t>
  </si>
  <si>
    <t>Deborah</t>
  </si>
  <si>
    <t>Adult Services</t>
  </si>
  <si>
    <t>Adult Services Reference Librarian</t>
  </si>
  <si>
    <t>Arevalo</t>
  </si>
  <si>
    <t>Ismael</t>
  </si>
  <si>
    <t>Young Adults</t>
  </si>
  <si>
    <t>Teen Desk Clerk</t>
  </si>
  <si>
    <t>Basraoui</t>
  </si>
  <si>
    <t>Racha</t>
  </si>
  <si>
    <t>Beckman</t>
  </si>
  <si>
    <t>Janice</t>
  </si>
  <si>
    <t>Adult services librarian</t>
  </si>
  <si>
    <t>Bellino</t>
  </si>
  <si>
    <t>Annette</t>
  </si>
  <si>
    <t>Popular Materials</t>
  </si>
  <si>
    <t>Library Tech assistant</t>
  </si>
  <si>
    <t>Belluomini</t>
  </si>
  <si>
    <t>Vynette</t>
  </si>
  <si>
    <t>Childrens Services</t>
  </si>
  <si>
    <t>Children's Programmer</t>
  </si>
  <si>
    <t>Berrill</t>
  </si>
  <si>
    <t>Jill</t>
  </si>
  <si>
    <t>Readers Services Coordinator</t>
  </si>
  <si>
    <t>Bialek</t>
  </si>
  <si>
    <t>Weronika</t>
  </si>
  <si>
    <t>Media Desk Clerk</t>
  </si>
  <si>
    <t>Bitte</t>
  </si>
  <si>
    <t>Susan</t>
  </si>
  <si>
    <t>Administration</t>
  </si>
  <si>
    <t>Receptionist</t>
  </si>
  <si>
    <t>Brown</t>
  </si>
  <si>
    <t>Laurie</t>
  </si>
  <si>
    <t>Business Office</t>
  </si>
  <si>
    <t>Assistant Business Manager</t>
  </si>
  <si>
    <t>Kevin</t>
  </si>
  <si>
    <t>Burnham</t>
  </si>
  <si>
    <t>Tom</t>
  </si>
  <si>
    <t>Teen Services Assistant</t>
  </si>
  <si>
    <t>Casper</t>
  </si>
  <si>
    <t>Scott</t>
  </si>
  <si>
    <t>Donahue</t>
  </si>
  <si>
    <t>Lynn</t>
  </si>
  <si>
    <t>popular materials</t>
  </si>
  <si>
    <t>Drennan</t>
  </si>
  <si>
    <t>Elizabeth</t>
  </si>
  <si>
    <t>Children's Services</t>
  </si>
  <si>
    <t>Children's Services Manager</t>
  </si>
  <si>
    <t>Fabris</t>
  </si>
  <si>
    <t>Lisa</t>
  </si>
  <si>
    <t>Children's Services Assistant Manager</t>
  </si>
  <si>
    <t>Fontana</t>
  </si>
  <si>
    <t>Cassidy</t>
  </si>
  <si>
    <t>Technical Services</t>
  </si>
  <si>
    <t>Technical Services Coordinator</t>
  </si>
  <si>
    <t>Frazer</t>
  </si>
  <si>
    <t>Branch</t>
  </si>
  <si>
    <t>Branch Desk Clerk</t>
  </si>
  <si>
    <t>Garcia</t>
  </si>
  <si>
    <t>Elsa</t>
  </si>
  <si>
    <t>Children's Desk Clerk</t>
  </si>
  <si>
    <t xml:space="preserve">Gioe </t>
  </si>
  <si>
    <t>Diane</t>
  </si>
  <si>
    <t>Children's Desk Associate</t>
  </si>
  <si>
    <t>Gisseler</t>
  </si>
  <si>
    <t>Nick</t>
  </si>
  <si>
    <t>Maintenance</t>
  </si>
  <si>
    <t>Assistant to the Maintenance Department</t>
  </si>
  <si>
    <t>Gonzalez</t>
  </si>
  <si>
    <t>Mayra</t>
  </si>
  <si>
    <t>Circ. Clerk/Assist. to Selectors/Outreach</t>
  </si>
  <si>
    <t>Grooms</t>
  </si>
  <si>
    <t>Samantha</t>
  </si>
  <si>
    <t xml:space="preserve">Circulation Clerk </t>
  </si>
  <si>
    <t>Gross</t>
  </si>
  <si>
    <t>Amanda</t>
  </si>
  <si>
    <t>Haisan</t>
  </si>
  <si>
    <t>Sue</t>
  </si>
  <si>
    <t>Business Manager</t>
  </si>
  <si>
    <t>Hanrahan</t>
  </si>
  <si>
    <t>Gia</t>
  </si>
  <si>
    <t>Haq</t>
  </si>
  <si>
    <t>Waheeda</t>
  </si>
  <si>
    <t>Circulation Clerk</t>
  </si>
  <si>
    <t>Harding</t>
  </si>
  <si>
    <t>Paulette</t>
  </si>
  <si>
    <t>Head of Adult Services</t>
  </si>
  <si>
    <t>Hauserman</t>
  </si>
  <si>
    <t>Mary</t>
  </si>
  <si>
    <t>Public Relations/Programming Coordinator</t>
  </si>
  <si>
    <t>Hopkins</t>
  </si>
  <si>
    <t>William</t>
  </si>
  <si>
    <t>Maintenance Services Assistant Manager</t>
  </si>
  <si>
    <t>Hughes</t>
  </si>
  <si>
    <t>Tim</t>
  </si>
  <si>
    <t>Jackson</t>
  </si>
  <si>
    <t>Hilda</t>
  </si>
  <si>
    <t>Kalvig</t>
  </si>
  <si>
    <t>Mary-Megan</t>
  </si>
  <si>
    <t>Adult Services Assistant</t>
  </si>
  <si>
    <t>Kaap</t>
  </si>
  <si>
    <t>Jennifer</t>
  </si>
  <si>
    <t>Kasprak</t>
  </si>
  <si>
    <t>Georgia</t>
  </si>
  <si>
    <t>Technical Services Clerk</t>
  </si>
  <si>
    <t>Katsion</t>
  </si>
  <si>
    <t>Alex</t>
  </si>
  <si>
    <t>Graphic Design Assistant Coordinator</t>
  </si>
  <si>
    <t>Kenney</t>
  </si>
  <si>
    <t>Kris</t>
  </si>
  <si>
    <t>Deputy Director of Public Services</t>
  </si>
  <si>
    <t>Kerans</t>
  </si>
  <si>
    <t>Bridget</t>
  </si>
  <si>
    <t>Govt Documents</t>
  </si>
  <si>
    <t>Kirstein</t>
  </si>
  <si>
    <t>Kathleen</t>
  </si>
  <si>
    <t>Accounting/Payroll Assistant</t>
  </si>
  <si>
    <t>Lloyd</t>
  </si>
  <si>
    <t>Pat</t>
  </si>
  <si>
    <t>Readers Advisory Associate</t>
  </si>
  <si>
    <t>Maiken</t>
  </si>
  <si>
    <t>Margaret</t>
  </si>
  <si>
    <t>Materials Services</t>
  </si>
  <si>
    <t>Head of Materials services</t>
  </si>
  <si>
    <t>Mallizzio</t>
  </si>
  <si>
    <t>Francene</t>
  </si>
  <si>
    <t>Accounting Specialist</t>
  </si>
  <si>
    <t>Manu</t>
  </si>
  <si>
    <t>Lauren Ashlee</t>
  </si>
  <si>
    <t>Marin</t>
  </si>
  <si>
    <t>Maritza</t>
  </si>
  <si>
    <t>Martinez</t>
  </si>
  <si>
    <t>Miguel</t>
  </si>
  <si>
    <t>Maintenance Specialist</t>
  </si>
  <si>
    <t>McArthur</t>
  </si>
  <si>
    <t>Audrey</t>
  </si>
  <si>
    <t>Melone</t>
  </si>
  <si>
    <t>Circulation Services Coordinator</t>
  </si>
  <si>
    <t>Michael</t>
  </si>
  <si>
    <t>Alan</t>
  </si>
  <si>
    <t>Circ Shelver/Desk Clerk</t>
  </si>
  <si>
    <t>Monreal Salazar</t>
  </si>
  <si>
    <t>Ana</t>
  </si>
  <si>
    <t>Shelver</t>
  </si>
  <si>
    <t>Montesano</t>
  </si>
  <si>
    <t>Teresa</t>
  </si>
  <si>
    <t>Inter Library Loan Clerk</t>
  </si>
  <si>
    <t>Mudra</t>
  </si>
  <si>
    <t>Rosalie</t>
  </si>
  <si>
    <t>Mueller</t>
  </si>
  <si>
    <t>Technical Services Assistant</t>
  </si>
  <si>
    <t>Muscarello</t>
  </si>
  <si>
    <t>Executive Assistant</t>
  </si>
  <si>
    <t>Naughton</t>
  </si>
  <si>
    <t>Kitty</t>
  </si>
  <si>
    <t>Ocampo Jr.</t>
  </si>
  <si>
    <t>Jesus</t>
  </si>
  <si>
    <t>Ormond</t>
  </si>
  <si>
    <t>Brian</t>
  </si>
  <si>
    <t>IT</t>
  </si>
  <si>
    <t>Information Technology Services Manager</t>
  </si>
  <si>
    <t>Orpia</t>
  </si>
  <si>
    <t xml:space="preserve">Michael </t>
  </si>
  <si>
    <t>Orsini</t>
  </si>
  <si>
    <t>Branch Programmer</t>
  </si>
  <si>
    <t>Pauli</t>
  </si>
  <si>
    <t>Ron</t>
  </si>
  <si>
    <t>Deputy Director of Support Services</t>
  </si>
  <si>
    <t>Peck</t>
  </si>
  <si>
    <t>Abby</t>
  </si>
  <si>
    <t xml:space="preserve">Penny </t>
  </si>
  <si>
    <t>Monica</t>
  </si>
  <si>
    <t>Pervaiz</t>
  </si>
  <si>
    <t>Nida</t>
  </si>
  <si>
    <t>Petty</t>
  </si>
  <si>
    <t>Shannan</t>
  </si>
  <si>
    <t>Restrepo</t>
  </si>
  <si>
    <t>Eugenia</t>
  </si>
  <si>
    <t>Reyna</t>
  </si>
  <si>
    <t>Haley</t>
  </si>
  <si>
    <t>Robles</t>
  </si>
  <si>
    <t>Thalia</t>
  </si>
  <si>
    <t>Government Documents Clerk</t>
  </si>
  <si>
    <t>Roesler</t>
  </si>
  <si>
    <t>Ryan</t>
  </si>
  <si>
    <t>Technical Services Processing Clerk</t>
  </si>
  <si>
    <t>Roman</t>
  </si>
  <si>
    <t>Dalleny</t>
  </si>
  <si>
    <t>Rossel</t>
  </si>
  <si>
    <t>James</t>
  </si>
  <si>
    <t>Technology Support Specialist</t>
  </si>
  <si>
    <t>Ryczek</t>
  </si>
  <si>
    <t>Sanchez</t>
  </si>
  <si>
    <t>Cheyenne</t>
  </si>
  <si>
    <t>Gabriel</t>
  </si>
  <si>
    <t>Scheffki</t>
  </si>
  <si>
    <t>Barbara</t>
  </si>
  <si>
    <t>Seyfer</t>
  </si>
  <si>
    <t>Vadim</t>
  </si>
  <si>
    <t>Slayton</t>
  </si>
  <si>
    <t>Maintenance Services Manager</t>
  </si>
  <si>
    <t>Sloan</t>
  </si>
  <si>
    <t>Mavis</t>
  </si>
  <si>
    <t>Hannah</t>
  </si>
  <si>
    <t>Teen Services Coordinator</t>
  </si>
  <si>
    <t>Smith</t>
  </si>
  <si>
    <t>Julie</t>
  </si>
  <si>
    <t>Stephens</t>
  </si>
  <si>
    <t>Blanca</t>
  </si>
  <si>
    <t>Outreach coordinator</t>
  </si>
  <si>
    <t>Stewart</t>
  </si>
  <si>
    <t>Michaelle</t>
  </si>
  <si>
    <t>Stombres</t>
  </si>
  <si>
    <t>Debra</t>
  </si>
  <si>
    <t>Executive Director</t>
  </si>
  <si>
    <t>Strand</t>
  </si>
  <si>
    <t>Kyle</t>
  </si>
  <si>
    <t>Sweeney</t>
  </si>
  <si>
    <t>Theresa</t>
  </si>
  <si>
    <t>Assistant Branch Services Coordinator</t>
  </si>
  <si>
    <t>Taylor</t>
  </si>
  <si>
    <t xml:space="preserve">Marjorie       </t>
  </si>
  <si>
    <t>Wierzbowski</t>
  </si>
  <si>
    <t>Children's Page</t>
  </si>
  <si>
    <t>Wyman</t>
  </si>
  <si>
    <t>Magali</t>
  </si>
  <si>
    <t>Receptionist Supervisor</t>
  </si>
  <si>
    <t>Zanfardino</t>
  </si>
  <si>
    <t>Steven</t>
  </si>
  <si>
    <t>Branch services coordinator</t>
  </si>
  <si>
    <t>Zimnoch</t>
  </si>
  <si>
    <t>Pawel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</si>
</sst>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2" fillId="0" borderId="0" xfId="0" applyNumberFormat="1" applyFont="1"/>
    <xf numFmtId="44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44" fontId="4" fillId="0" borderId="0" xfId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10" sqref="H10"/>
    </sheetView>
  </sheetViews>
  <sheetFormatPr defaultRowHeight="15" x14ac:dyDescent="0.25"/>
  <cols>
    <col min="1" max="1" width="13.28515625" customWidth="1"/>
    <col min="2" max="2" width="12.85546875" bestFit="1" customWidth="1"/>
    <col min="3" max="3" width="17.5703125" customWidth="1"/>
    <col min="4" max="4" width="34.28515625" customWidth="1"/>
    <col min="5" max="5" width="22.28515625" style="2" customWidth="1"/>
    <col min="6" max="6" width="18.140625" style="3" customWidth="1"/>
    <col min="7" max="7" width="17.7109375" style="4" customWidth="1"/>
    <col min="8" max="8" width="40.85546875" customWidth="1"/>
    <col min="9" max="9" width="24.5703125" customWidth="1"/>
    <col min="10" max="10" width="5.42578125" customWidth="1"/>
    <col min="12" max="12" width="3" customWidth="1"/>
    <col min="13" max="13" width="4" customWidth="1"/>
    <col min="14" max="14" width="4.28515625" customWidth="1"/>
    <col min="15" max="15" width="6.5703125" customWidth="1"/>
    <col min="257" max="257" width="13.28515625" customWidth="1"/>
    <col min="258" max="258" width="12.85546875" bestFit="1" customWidth="1"/>
    <col min="259" max="259" width="17.5703125" customWidth="1"/>
    <col min="260" max="260" width="34.28515625" customWidth="1"/>
    <col min="261" max="261" width="22.28515625" customWidth="1"/>
    <col min="262" max="262" width="18.140625" customWidth="1"/>
    <col min="263" max="263" width="17.7109375" customWidth="1"/>
    <col min="264" max="264" width="40.85546875" customWidth="1"/>
    <col min="265" max="265" width="24.5703125" customWidth="1"/>
    <col min="266" max="266" width="5.42578125" customWidth="1"/>
    <col min="268" max="268" width="3" customWidth="1"/>
    <col min="269" max="269" width="4" customWidth="1"/>
    <col min="270" max="270" width="4.28515625" customWidth="1"/>
    <col min="271" max="271" width="6.5703125" customWidth="1"/>
    <col min="513" max="513" width="13.28515625" customWidth="1"/>
    <col min="514" max="514" width="12.85546875" bestFit="1" customWidth="1"/>
    <col min="515" max="515" width="17.5703125" customWidth="1"/>
    <col min="516" max="516" width="34.28515625" customWidth="1"/>
    <col min="517" max="517" width="22.28515625" customWidth="1"/>
    <col min="518" max="518" width="18.140625" customWidth="1"/>
    <col min="519" max="519" width="17.7109375" customWidth="1"/>
    <col min="520" max="520" width="40.85546875" customWidth="1"/>
    <col min="521" max="521" width="24.5703125" customWidth="1"/>
    <col min="522" max="522" width="5.42578125" customWidth="1"/>
    <col min="524" max="524" width="3" customWidth="1"/>
    <col min="525" max="525" width="4" customWidth="1"/>
    <col min="526" max="526" width="4.28515625" customWidth="1"/>
    <col min="527" max="527" width="6.5703125" customWidth="1"/>
    <col min="769" max="769" width="13.28515625" customWidth="1"/>
    <col min="770" max="770" width="12.85546875" bestFit="1" customWidth="1"/>
    <col min="771" max="771" width="17.5703125" customWidth="1"/>
    <col min="772" max="772" width="34.28515625" customWidth="1"/>
    <col min="773" max="773" width="22.28515625" customWidth="1"/>
    <col min="774" max="774" width="18.140625" customWidth="1"/>
    <col min="775" max="775" width="17.7109375" customWidth="1"/>
    <col min="776" max="776" width="40.85546875" customWidth="1"/>
    <col min="777" max="777" width="24.5703125" customWidth="1"/>
    <col min="778" max="778" width="5.42578125" customWidth="1"/>
    <col min="780" max="780" width="3" customWidth="1"/>
    <col min="781" max="781" width="4" customWidth="1"/>
    <col min="782" max="782" width="4.28515625" customWidth="1"/>
    <col min="783" max="783" width="6.5703125" customWidth="1"/>
    <col min="1025" max="1025" width="13.28515625" customWidth="1"/>
    <col min="1026" max="1026" width="12.85546875" bestFit="1" customWidth="1"/>
    <col min="1027" max="1027" width="17.5703125" customWidth="1"/>
    <col min="1028" max="1028" width="34.28515625" customWidth="1"/>
    <col min="1029" max="1029" width="22.28515625" customWidth="1"/>
    <col min="1030" max="1030" width="18.140625" customWidth="1"/>
    <col min="1031" max="1031" width="17.7109375" customWidth="1"/>
    <col min="1032" max="1032" width="40.85546875" customWidth="1"/>
    <col min="1033" max="1033" width="24.5703125" customWidth="1"/>
    <col min="1034" max="1034" width="5.42578125" customWidth="1"/>
    <col min="1036" max="1036" width="3" customWidth="1"/>
    <col min="1037" max="1037" width="4" customWidth="1"/>
    <col min="1038" max="1038" width="4.28515625" customWidth="1"/>
    <col min="1039" max="1039" width="6.5703125" customWidth="1"/>
    <col min="1281" max="1281" width="13.28515625" customWidth="1"/>
    <col min="1282" max="1282" width="12.85546875" bestFit="1" customWidth="1"/>
    <col min="1283" max="1283" width="17.5703125" customWidth="1"/>
    <col min="1284" max="1284" width="34.28515625" customWidth="1"/>
    <col min="1285" max="1285" width="22.28515625" customWidth="1"/>
    <col min="1286" max="1286" width="18.140625" customWidth="1"/>
    <col min="1287" max="1287" width="17.7109375" customWidth="1"/>
    <col min="1288" max="1288" width="40.85546875" customWidth="1"/>
    <col min="1289" max="1289" width="24.5703125" customWidth="1"/>
    <col min="1290" max="1290" width="5.42578125" customWidth="1"/>
    <col min="1292" max="1292" width="3" customWidth="1"/>
    <col min="1293" max="1293" width="4" customWidth="1"/>
    <col min="1294" max="1294" width="4.28515625" customWidth="1"/>
    <col min="1295" max="1295" width="6.5703125" customWidth="1"/>
    <col min="1537" max="1537" width="13.28515625" customWidth="1"/>
    <col min="1538" max="1538" width="12.85546875" bestFit="1" customWidth="1"/>
    <col min="1539" max="1539" width="17.5703125" customWidth="1"/>
    <col min="1540" max="1540" width="34.28515625" customWidth="1"/>
    <col min="1541" max="1541" width="22.28515625" customWidth="1"/>
    <col min="1542" max="1542" width="18.140625" customWidth="1"/>
    <col min="1543" max="1543" width="17.7109375" customWidth="1"/>
    <col min="1544" max="1544" width="40.85546875" customWidth="1"/>
    <col min="1545" max="1545" width="24.5703125" customWidth="1"/>
    <col min="1546" max="1546" width="5.42578125" customWidth="1"/>
    <col min="1548" max="1548" width="3" customWidth="1"/>
    <col min="1549" max="1549" width="4" customWidth="1"/>
    <col min="1550" max="1550" width="4.28515625" customWidth="1"/>
    <col min="1551" max="1551" width="6.5703125" customWidth="1"/>
    <col min="1793" max="1793" width="13.28515625" customWidth="1"/>
    <col min="1794" max="1794" width="12.85546875" bestFit="1" customWidth="1"/>
    <col min="1795" max="1795" width="17.5703125" customWidth="1"/>
    <col min="1796" max="1796" width="34.28515625" customWidth="1"/>
    <col min="1797" max="1797" width="22.28515625" customWidth="1"/>
    <col min="1798" max="1798" width="18.140625" customWidth="1"/>
    <col min="1799" max="1799" width="17.7109375" customWidth="1"/>
    <col min="1800" max="1800" width="40.85546875" customWidth="1"/>
    <col min="1801" max="1801" width="24.5703125" customWidth="1"/>
    <col min="1802" max="1802" width="5.42578125" customWidth="1"/>
    <col min="1804" max="1804" width="3" customWidth="1"/>
    <col min="1805" max="1805" width="4" customWidth="1"/>
    <col min="1806" max="1806" width="4.28515625" customWidth="1"/>
    <col min="1807" max="1807" width="6.5703125" customWidth="1"/>
    <col min="2049" max="2049" width="13.28515625" customWidth="1"/>
    <col min="2050" max="2050" width="12.85546875" bestFit="1" customWidth="1"/>
    <col min="2051" max="2051" width="17.5703125" customWidth="1"/>
    <col min="2052" max="2052" width="34.28515625" customWidth="1"/>
    <col min="2053" max="2053" width="22.28515625" customWidth="1"/>
    <col min="2054" max="2054" width="18.140625" customWidth="1"/>
    <col min="2055" max="2055" width="17.7109375" customWidth="1"/>
    <col min="2056" max="2056" width="40.85546875" customWidth="1"/>
    <col min="2057" max="2057" width="24.5703125" customWidth="1"/>
    <col min="2058" max="2058" width="5.42578125" customWidth="1"/>
    <col min="2060" max="2060" width="3" customWidth="1"/>
    <col min="2061" max="2061" width="4" customWidth="1"/>
    <col min="2062" max="2062" width="4.28515625" customWidth="1"/>
    <col min="2063" max="2063" width="6.5703125" customWidth="1"/>
    <col min="2305" max="2305" width="13.28515625" customWidth="1"/>
    <col min="2306" max="2306" width="12.85546875" bestFit="1" customWidth="1"/>
    <col min="2307" max="2307" width="17.5703125" customWidth="1"/>
    <col min="2308" max="2308" width="34.28515625" customWidth="1"/>
    <col min="2309" max="2309" width="22.28515625" customWidth="1"/>
    <col min="2310" max="2310" width="18.140625" customWidth="1"/>
    <col min="2311" max="2311" width="17.7109375" customWidth="1"/>
    <col min="2312" max="2312" width="40.85546875" customWidth="1"/>
    <col min="2313" max="2313" width="24.5703125" customWidth="1"/>
    <col min="2314" max="2314" width="5.42578125" customWidth="1"/>
    <col min="2316" max="2316" width="3" customWidth="1"/>
    <col min="2317" max="2317" width="4" customWidth="1"/>
    <col min="2318" max="2318" width="4.28515625" customWidth="1"/>
    <col min="2319" max="2319" width="6.5703125" customWidth="1"/>
    <col min="2561" max="2561" width="13.28515625" customWidth="1"/>
    <col min="2562" max="2562" width="12.85546875" bestFit="1" customWidth="1"/>
    <col min="2563" max="2563" width="17.5703125" customWidth="1"/>
    <col min="2564" max="2564" width="34.28515625" customWidth="1"/>
    <col min="2565" max="2565" width="22.28515625" customWidth="1"/>
    <col min="2566" max="2566" width="18.140625" customWidth="1"/>
    <col min="2567" max="2567" width="17.7109375" customWidth="1"/>
    <col min="2568" max="2568" width="40.85546875" customWidth="1"/>
    <col min="2569" max="2569" width="24.5703125" customWidth="1"/>
    <col min="2570" max="2570" width="5.42578125" customWidth="1"/>
    <col min="2572" max="2572" width="3" customWidth="1"/>
    <col min="2573" max="2573" width="4" customWidth="1"/>
    <col min="2574" max="2574" width="4.28515625" customWidth="1"/>
    <col min="2575" max="2575" width="6.5703125" customWidth="1"/>
    <col min="2817" max="2817" width="13.28515625" customWidth="1"/>
    <col min="2818" max="2818" width="12.85546875" bestFit="1" customWidth="1"/>
    <col min="2819" max="2819" width="17.5703125" customWidth="1"/>
    <col min="2820" max="2820" width="34.28515625" customWidth="1"/>
    <col min="2821" max="2821" width="22.28515625" customWidth="1"/>
    <col min="2822" max="2822" width="18.140625" customWidth="1"/>
    <col min="2823" max="2823" width="17.7109375" customWidth="1"/>
    <col min="2824" max="2824" width="40.85546875" customWidth="1"/>
    <col min="2825" max="2825" width="24.5703125" customWidth="1"/>
    <col min="2826" max="2826" width="5.42578125" customWidth="1"/>
    <col min="2828" max="2828" width="3" customWidth="1"/>
    <col min="2829" max="2829" width="4" customWidth="1"/>
    <col min="2830" max="2830" width="4.28515625" customWidth="1"/>
    <col min="2831" max="2831" width="6.5703125" customWidth="1"/>
    <col min="3073" max="3073" width="13.28515625" customWidth="1"/>
    <col min="3074" max="3074" width="12.85546875" bestFit="1" customWidth="1"/>
    <col min="3075" max="3075" width="17.5703125" customWidth="1"/>
    <col min="3076" max="3076" width="34.28515625" customWidth="1"/>
    <col min="3077" max="3077" width="22.28515625" customWidth="1"/>
    <col min="3078" max="3078" width="18.140625" customWidth="1"/>
    <col min="3079" max="3079" width="17.7109375" customWidth="1"/>
    <col min="3080" max="3080" width="40.85546875" customWidth="1"/>
    <col min="3081" max="3081" width="24.5703125" customWidth="1"/>
    <col min="3082" max="3082" width="5.42578125" customWidth="1"/>
    <col min="3084" max="3084" width="3" customWidth="1"/>
    <col min="3085" max="3085" width="4" customWidth="1"/>
    <col min="3086" max="3086" width="4.28515625" customWidth="1"/>
    <col min="3087" max="3087" width="6.5703125" customWidth="1"/>
    <col min="3329" max="3329" width="13.28515625" customWidth="1"/>
    <col min="3330" max="3330" width="12.85546875" bestFit="1" customWidth="1"/>
    <col min="3331" max="3331" width="17.5703125" customWidth="1"/>
    <col min="3332" max="3332" width="34.28515625" customWidth="1"/>
    <col min="3333" max="3333" width="22.28515625" customWidth="1"/>
    <col min="3334" max="3334" width="18.140625" customWidth="1"/>
    <col min="3335" max="3335" width="17.7109375" customWidth="1"/>
    <col min="3336" max="3336" width="40.85546875" customWidth="1"/>
    <col min="3337" max="3337" width="24.5703125" customWidth="1"/>
    <col min="3338" max="3338" width="5.42578125" customWidth="1"/>
    <col min="3340" max="3340" width="3" customWidth="1"/>
    <col min="3341" max="3341" width="4" customWidth="1"/>
    <col min="3342" max="3342" width="4.28515625" customWidth="1"/>
    <col min="3343" max="3343" width="6.5703125" customWidth="1"/>
    <col min="3585" max="3585" width="13.28515625" customWidth="1"/>
    <col min="3586" max="3586" width="12.85546875" bestFit="1" customWidth="1"/>
    <col min="3587" max="3587" width="17.5703125" customWidth="1"/>
    <col min="3588" max="3588" width="34.28515625" customWidth="1"/>
    <col min="3589" max="3589" width="22.28515625" customWidth="1"/>
    <col min="3590" max="3590" width="18.140625" customWidth="1"/>
    <col min="3591" max="3591" width="17.7109375" customWidth="1"/>
    <col min="3592" max="3592" width="40.85546875" customWidth="1"/>
    <col min="3593" max="3593" width="24.5703125" customWidth="1"/>
    <col min="3594" max="3594" width="5.42578125" customWidth="1"/>
    <col min="3596" max="3596" width="3" customWidth="1"/>
    <col min="3597" max="3597" width="4" customWidth="1"/>
    <col min="3598" max="3598" width="4.28515625" customWidth="1"/>
    <col min="3599" max="3599" width="6.5703125" customWidth="1"/>
    <col min="3841" max="3841" width="13.28515625" customWidth="1"/>
    <col min="3842" max="3842" width="12.85546875" bestFit="1" customWidth="1"/>
    <col min="3843" max="3843" width="17.5703125" customWidth="1"/>
    <col min="3844" max="3844" width="34.28515625" customWidth="1"/>
    <col min="3845" max="3845" width="22.28515625" customWidth="1"/>
    <col min="3846" max="3846" width="18.140625" customWidth="1"/>
    <col min="3847" max="3847" width="17.7109375" customWidth="1"/>
    <col min="3848" max="3848" width="40.85546875" customWidth="1"/>
    <col min="3849" max="3849" width="24.5703125" customWidth="1"/>
    <col min="3850" max="3850" width="5.42578125" customWidth="1"/>
    <col min="3852" max="3852" width="3" customWidth="1"/>
    <col min="3853" max="3853" width="4" customWidth="1"/>
    <col min="3854" max="3854" width="4.28515625" customWidth="1"/>
    <col min="3855" max="3855" width="6.5703125" customWidth="1"/>
    <col min="4097" max="4097" width="13.28515625" customWidth="1"/>
    <col min="4098" max="4098" width="12.85546875" bestFit="1" customWidth="1"/>
    <col min="4099" max="4099" width="17.5703125" customWidth="1"/>
    <col min="4100" max="4100" width="34.28515625" customWidth="1"/>
    <col min="4101" max="4101" width="22.28515625" customWidth="1"/>
    <col min="4102" max="4102" width="18.140625" customWidth="1"/>
    <col min="4103" max="4103" width="17.7109375" customWidth="1"/>
    <col min="4104" max="4104" width="40.85546875" customWidth="1"/>
    <col min="4105" max="4105" width="24.5703125" customWidth="1"/>
    <col min="4106" max="4106" width="5.42578125" customWidth="1"/>
    <col min="4108" max="4108" width="3" customWidth="1"/>
    <col min="4109" max="4109" width="4" customWidth="1"/>
    <col min="4110" max="4110" width="4.28515625" customWidth="1"/>
    <col min="4111" max="4111" width="6.5703125" customWidth="1"/>
    <col min="4353" max="4353" width="13.28515625" customWidth="1"/>
    <col min="4354" max="4354" width="12.85546875" bestFit="1" customWidth="1"/>
    <col min="4355" max="4355" width="17.5703125" customWidth="1"/>
    <col min="4356" max="4356" width="34.28515625" customWidth="1"/>
    <col min="4357" max="4357" width="22.28515625" customWidth="1"/>
    <col min="4358" max="4358" width="18.140625" customWidth="1"/>
    <col min="4359" max="4359" width="17.7109375" customWidth="1"/>
    <col min="4360" max="4360" width="40.85546875" customWidth="1"/>
    <col min="4361" max="4361" width="24.5703125" customWidth="1"/>
    <col min="4362" max="4362" width="5.42578125" customWidth="1"/>
    <col min="4364" max="4364" width="3" customWidth="1"/>
    <col min="4365" max="4365" width="4" customWidth="1"/>
    <col min="4366" max="4366" width="4.28515625" customWidth="1"/>
    <col min="4367" max="4367" width="6.5703125" customWidth="1"/>
    <col min="4609" max="4609" width="13.28515625" customWidth="1"/>
    <col min="4610" max="4610" width="12.85546875" bestFit="1" customWidth="1"/>
    <col min="4611" max="4611" width="17.5703125" customWidth="1"/>
    <col min="4612" max="4612" width="34.28515625" customWidth="1"/>
    <col min="4613" max="4613" width="22.28515625" customWidth="1"/>
    <col min="4614" max="4614" width="18.140625" customWidth="1"/>
    <col min="4615" max="4615" width="17.7109375" customWidth="1"/>
    <col min="4616" max="4616" width="40.85546875" customWidth="1"/>
    <col min="4617" max="4617" width="24.5703125" customWidth="1"/>
    <col min="4618" max="4618" width="5.42578125" customWidth="1"/>
    <col min="4620" max="4620" width="3" customWidth="1"/>
    <col min="4621" max="4621" width="4" customWidth="1"/>
    <col min="4622" max="4622" width="4.28515625" customWidth="1"/>
    <col min="4623" max="4623" width="6.5703125" customWidth="1"/>
    <col min="4865" max="4865" width="13.28515625" customWidth="1"/>
    <col min="4866" max="4866" width="12.85546875" bestFit="1" customWidth="1"/>
    <col min="4867" max="4867" width="17.5703125" customWidth="1"/>
    <col min="4868" max="4868" width="34.28515625" customWidth="1"/>
    <col min="4869" max="4869" width="22.28515625" customWidth="1"/>
    <col min="4870" max="4870" width="18.140625" customWidth="1"/>
    <col min="4871" max="4871" width="17.7109375" customWidth="1"/>
    <col min="4872" max="4872" width="40.85546875" customWidth="1"/>
    <col min="4873" max="4873" width="24.5703125" customWidth="1"/>
    <col min="4874" max="4874" width="5.42578125" customWidth="1"/>
    <col min="4876" max="4876" width="3" customWidth="1"/>
    <col min="4877" max="4877" width="4" customWidth="1"/>
    <col min="4878" max="4878" width="4.28515625" customWidth="1"/>
    <col min="4879" max="4879" width="6.5703125" customWidth="1"/>
    <col min="5121" max="5121" width="13.28515625" customWidth="1"/>
    <col min="5122" max="5122" width="12.85546875" bestFit="1" customWidth="1"/>
    <col min="5123" max="5123" width="17.5703125" customWidth="1"/>
    <col min="5124" max="5124" width="34.28515625" customWidth="1"/>
    <col min="5125" max="5125" width="22.28515625" customWidth="1"/>
    <col min="5126" max="5126" width="18.140625" customWidth="1"/>
    <col min="5127" max="5127" width="17.7109375" customWidth="1"/>
    <col min="5128" max="5128" width="40.85546875" customWidth="1"/>
    <col min="5129" max="5129" width="24.5703125" customWidth="1"/>
    <col min="5130" max="5130" width="5.42578125" customWidth="1"/>
    <col min="5132" max="5132" width="3" customWidth="1"/>
    <col min="5133" max="5133" width="4" customWidth="1"/>
    <col min="5134" max="5134" width="4.28515625" customWidth="1"/>
    <col min="5135" max="5135" width="6.5703125" customWidth="1"/>
    <col min="5377" max="5377" width="13.28515625" customWidth="1"/>
    <col min="5378" max="5378" width="12.85546875" bestFit="1" customWidth="1"/>
    <col min="5379" max="5379" width="17.5703125" customWidth="1"/>
    <col min="5380" max="5380" width="34.28515625" customWidth="1"/>
    <col min="5381" max="5381" width="22.28515625" customWidth="1"/>
    <col min="5382" max="5382" width="18.140625" customWidth="1"/>
    <col min="5383" max="5383" width="17.7109375" customWidth="1"/>
    <col min="5384" max="5384" width="40.85546875" customWidth="1"/>
    <col min="5385" max="5385" width="24.5703125" customWidth="1"/>
    <col min="5386" max="5386" width="5.42578125" customWidth="1"/>
    <col min="5388" max="5388" width="3" customWidth="1"/>
    <col min="5389" max="5389" width="4" customWidth="1"/>
    <col min="5390" max="5390" width="4.28515625" customWidth="1"/>
    <col min="5391" max="5391" width="6.5703125" customWidth="1"/>
    <col min="5633" max="5633" width="13.28515625" customWidth="1"/>
    <col min="5634" max="5634" width="12.85546875" bestFit="1" customWidth="1"/>
    <col min="5635" max="5635" width="17.5703125" customWidth="1"/>
    <col min="5636" max="5636" width="34.28515625" customWidth="1"/>
    <col min="5637" max="5637" width="22.28515625" customWidth="1"/>
    <col min="5638" max="5638" width="18.140625" customWidth="1"/>
    <col min="5639" max="5639" width="17.7109375" customWidth="1"/>
    <col min="5640" max="5640" width="40.85546875" customWidth="1"/>
    <col min="5641" max="5641" width="24.5703125" customWidth="1"/>
    <col min="5642" max="5642" width="5.42578125" customWidth="1"/>
    <col min="5644" max="5644" width="3" customWidth="1"/>
    <col min="5645" max="5645" width="4" customWidth="1"/>
    <col min="5646" max="5646" width="4.28515625" customWidth="1"/>
    <col min="5647" max="5647" width="6.5703125" customWidth="1"/>
    <col min="5889" max="5889" width="13.28515625" customWidth="1"/>
    <col min="5890" max="5890" width="12.85546875" bestFit="1" customWidth="1"/>
    <col min="5891" max="5891" width="17.5703125" customWidth="1"/>
    <col min="5892" max="5892" width="34.28515625" customWidth="1"/>
    <col min="5893" max="5893" width="22.28515625" customWidth="1"/>
    <col min="5894" max="5894" width="18.140625" customWidth="1"/>
    <col min="5895" max="5895" width="17.7109375" customWidth="1"/>
    <col min="5896" max="5896" width="40.85546875" customWidth="1"/>
    <col min="5897" max="5897" width="24.5703125" customWidth="1"/>
    <col min="5898" max="5898" width="5.42578125" customWidth="1"/>
    <col min="5900" max="5900" width="3" customWidth="1"/>
    <col min="5901" max="5901" width="4" customWidth="1"/>
    <col min="5902" max="5902" width="4.28515625" customWidth="1"/>
    <col min="5903" max="5903" width="6.5703125" customWidth="1"/>
    <col min="6145" max="6145" width="13.28515625" customWidth="1"/>
    <col min="6146" max="6146" width="12.85546875" bestFit="1" customWidth="1"/>
    <col min="6147" max="6147" width="17.5703125" customWidth="1"/>
    <col min="6148" max="6148" width="34.28515625" customWidth="1"/>
    <col min="6149" max="6149" width="22.28515625" customWidth="1"/>
    <col min="6150" max="6150" width="18.140625" customWidth="1"/>
    <col min="6151" max="6151" width="17.7109375" customWidth="1"/>
    <col min="6152" max="6152" width="40.85546875" customWidth="1"/>
    <col min="6153" max="6153" width="24.5703125" customWidth="1"/>
    <col min="6154" max="6154" width="5.42578125" customWidth="1"/>
    <col min="6156" max="6156" width="3" customWidth="1"/>
    <col min="6157" max="6157" width="4" customWidth="1"/>
    <col min="6158" max="6158" width="4.28515625" customWidth="1"/>
    <col min="6159" max="6159" width="6.5703125" customWidth="1"/>
    <col min="6401" max="6401" width="13.28515625" customWidth="1"/>
    <col min="6402" max="6402" width="12.85546875" bestFit="1" customWidth="1"/>
    <col min="6403" max="6403" width="17.5703125" customWidth="1"/>
    <col min="6404" max="6404" width="34.28515625" customWidth="1"/>
    <col min="6405" max="6405" width="22.28515625" customWidth="1"/>
    <col min="6406" max="6406" width="18.140625" customWidth="1"/>
    <col min="6407" max="6407" width="17.7109375" customWidth="1"/>
    <col min="6408" max="6408" width="40.85546875" customWidth="1"/>
    <col min="6409" max="6409" width="24.5703125" customWidth="1"/>
    <col min="6410" max="6410" width="5.42578125" customWidth="1"/>
    <col min="6412" max="6412" width="3" customWidth="1"/>
    <col min="6413" max="6413" width="4" customWidth="1"/>
    <col min="6414" max="6414" width="4.28515625" customWidth="1"/>
    <col min="6415" max="6415" width="6.5703125" customWidth="1"/>
    <col min="6657" max="6657" width="13.28515625" customWidth="1"/>
    <col min="6658" max="6658" width="12.85546875" bestFit="1" customWidth="1"/>
    <col min="6659" max="6659" width="17.5703125" customWidth="1"/>
    <col min="6660" max="6660" width="34.28515625" customWidth="1"/>
    <col min="6661" max="6661" width="22.28515625" customWidth="1"/>
    <col min="6662" max="6662" width="18.140625" customWidth="1"/>
    <col min="6663" max="6663" width="17.7109375" customWidth="1"/>
    <col min="6664" max="6664" width="40.85546875" customWidth="1"/>
    <col min="6665" max="6665" width="24.5703125" customWidth="1"/>
    <col min="6666" max="6666" width="5.42578125" customWidth="1"/>
    <col min="6668" max="6668" width="3" customWidth="1"/>
    <col min="6669" max="6669" width="4" customWidth="1"/>
    <col min="6670" max="6670" width="4.28515625" customWidth="1"/>
    <col min="6671" max="6671" width="6.5703125" customWidth="1"/>
    <col min="6913" max="6913" width="13.28515625" customWidth="1"/>
    <col min="6914" max="6914" width="12.85546875" bestFit="1" customWidth="1"/>
    <col min="6915" max="6915" width="17.5703125" customWidth="1"/>
    <col min="6916" max="6916" width="34.28515625" customWidth="1"/>
    <col min="6917" max="6917" width="22.28515625" customWidth="1"/>
    <col min="6918" max="6918" width="18.140625" customWidth="1"/>
    <col min="6919" max="6919" width="17.7109375" customWidth="1"/>
    <col min="6920" max="6920" width="40.85546875" customWidth="1"/>
    <col min="6921" max="6921" width="24.5703125" customWidth="1"/>
    <col min="6922" max="6922" width="5.42578125" customWidth="1"/>
    <col min="6924" max="6924" width="3" customWidth="1"/>
    <col min="6925" max="6925" width="4" customWidth="1"/>
    <col min="6926" max="6926" width="4.28515625" customWidth="1"/>
    <col min="6927" max="6927" width="6.5703125" customWidth="1"/>
    <col min="7169" max="7169" width="13.28515625" customWidth="1"/>
    <col min="7170" max="7170" width="12.85546875" bestFit="1" customWidth="1"/>
    <col min="7171" max="7171" width="17.5703125" customWidth="1"/>
    <col min="7172" max="7172" width="34.28515625" customWidth="1"/>
    <col min="7173" max="7173" width="22.28515625" customWidth="1"/>
    <col min="7174" max="7174" width="18.140625" customWidth="1"/>
    <col min="7175" max="7175" width="17.7109375" customWidth="1"/>
    <col min="7176" max="7176" width="40.85546875" customWidth="1"/>
    <col min="7177" max="7177" width="24.5703125" customWidth="1"/>
    <col min="7178" max="7178" width="5.42578125" customWidth="1"/>
    <col min="7180" max="7180" width="3" customWidth="1"/>
    <col min="7181" max="7181" width="4" customWidth="1"/>
    <col min="7182" max="7182" width="4.28515625" customWidth="1"/>
    <col min="7183" max="7183" width="6.5703125" customWidth="1"/>
    <col min="7425" max="7425" width="13.28515625" customWidth="1"/>
    <col min="7426" max="7426" width="12.85546875" bestFit="1" customWidth="1"/>
    <col min="7427" max="7427" width="17.5703125" customWidth="1"/>
    <col min="7428" max="7428" width="34.28515625" customWidth="1"/>
    <col min="7429" max="7429" width="22.28515625" customWidth="1"/>
    <col min="7430" max="7430" width="18.140625" customWidth="1"/>
    <col min="7431" max="7431" width="17.7109375" customWidth="1"/>
    <col min="7432" max="7432" width="40.85546875" customWidth="1"/>
    <col min="7433" max="7433" width="24.5703125" customWidth="1"/>
    <col min="7434" max="7434" width="5.42578125" customWidth="1"/>
    <col min="7436" max="7436" width="3" customWidth="1"/>
    <col min="7437" max="7437" width="4" customWidth="1"/>
    <col min="7438" max="7438" width="4.28515625" customWidth="1"/>
    <col min="7439" max="7439" width="6.5703125" customWidth="1"/>
    <col min="7681" max="7681" width="13.28515625" customWidth="1"/>
    <col min="7682" max="7682" width="12.85546875" bestFit="1" customWidth="1"/>
    <col min="7683" max="7683" width="17.5703125" customWidth="1"/>
    <col min="7684" max="7684" width="34.28515625" customWidth="1"/>
    <col min="7685" max="7685" width="22.28515625" customWidth="1"/>
    <col min="7686" max="7686" width="18.140625" customWidth="1"/>
    <col min="7687" max="7687" width="17.7109375" customWidth="1"/>
    <col min="7688" max="7688" width="40.85546875" customWidth="1"/>
    <col min="7689" max="7689" width="24.5703125" customWidth="1"/>
    <col min="7690" max="7690" width="5.42578125" customWidth="1"/>
    <col min="7692" max="7692" width="3" customWidth="1"/>
    <col min="7693" max="7693" width="4" customWidth="1"/>
    <col min="7694" max="7694" width="4.28515625" customWidth="1"/>
    <col min="7695" max="7695" width="6.5703125" customWidth="1"/>
    <col min="7937" max="7937" width="13.28515625" customWidth="1"/>
    <col min="7938" max="7938" width="12.85546875" bestFit="1" customWidth="1"/>
    <col min="7939" max="7939" width="17.5703125" customWidth="1"/>
    <col min="7940" max="7940" width="34.28515625" customWidth="1"/>
    <col min="7941" max="7941" width="22.28515625" customWidth="1"/>
    <col min="7942" max="7942" width="18.140625" customWidth="1"/>
    <col min="7943" max="7943" width="17.7109375" customWidth="1"/>
    <col min="7944" max="7944" width="40.85546875" customWidth="1"/>
    <col min="7945" max="7945" width="24.5703125" customWidth="1"/>
    <col min="7946" max="7946" width="5.42578125" customWidth="1"/>
    <col min="7948" max="7948" width="3" customWidth="1"/>
    <col min="7949" max="7949" width="4" customWidth="1"/>
    <col min="7950" max="7950" width="4.28515625" customWidth="1"/>
    <col min="7951" max="7951" width="6.5703125" customWidth="1"/>
    <col min="8193" max="8193" width="13.28515625" customWidth="1"/>
    <col min="8194" max="8194" width="12.85546875" bestFit="1" customWidth="1"/>
    <col min="8195" max="8195" width="17.5703125" customWidth="1"/>
    <col min="8196" max="8196" width="34.28515625" customWidth="1"/>
    <col min="8197" max="8197" width="22.28515625" customWidth="1"/>
    <col min="8198" max="8198" width="18.140625" customWidth="1"/>
    <col min="8199" max="8199" width="17.7109375" customWidth="1"/>
    <col min="8200" max="8200" width="40.85546875" customWidth="1"/>
    <col min="8201" max="8201" width="24.5703125" customWidth="1"/>
    <col min="8202" max="8202" width="5.42578125" customWidth="1"/>
    <col min="8204" max="8204" width="3" customWidth="1"/>
    <col min="8205" max="8205" width="4" customWidth="1"/>
    <col min="8206" max="8206" width="4.28515625" customWidth="1"/>
    <col min="8207" max="8207" width="6.5703125" customWidth="1"/>
    <col min="8449" max="8449" width="13.28515625" customWidth="1"/>
    <col min="8450" max="8450" width="12.85546875" bestFit="1" customWidth="1"/>
    <col min="8451" max="8451" width="17.5703125" customWidth="1"/>
    <col min="8452" max="8452" width="34.28515625" customWidth="1"/>
    <col min="8453" max="8453" width="22.28515625" customWidth="1"/>
    <col min="8454" max="8454" width="18.140625" customWidth="1"/>
    <col min="8455" max="8455" width="17.7109375" customWidth="1"/>
    <col min="8456" max="8456" width="40.85546875" customWidth="1"/>
    <col min="8457" max="8457" width="24.5703125" customWidth="1"/>
    <col min="8458" max="8458" width="5.42578125" customWidth="1"/>
    <col min="8460" max="8460" width="3" customWidth="1"/>
    <col min="8461" max="8461" width="4" customWidth="1"/>
    <col min="8462" max="8462" width="4.28515625" customWidth="1"/>
    <col min="8463" max="8463" width="6.5703125" customWidth="1"/>
    <col min="8705" max="8705" width="13.28515625" customWidth="1"/>
    <col min="8706" max="8706" width="12.85546875" bestFit="1" customWidth="1"/>
    <col min="8707" max="8707" width="17.5703125" customWidth="1"/>
    <col min="8708" max="8708" width="34.28515625" customWidth="1"/>
    <col min="8709" max="8709" width="22.28515625" customWidth="1"/>
    <col min="8710" max="8710" width="18.140625" customWidth="1"/>
    <col min="8711" max="8711" width="17.7109375" customWidth="1"/>
    <col min="8712" max="8712" width="40.85546875" customWidth="1"/>
    <col min="8713" max="8713" width="24.5703125" customWidth="1"/>
    <col min="8714" max="8714" width="5.42578125" customWidth="1"/>
    <col min="8716" max="8716" width="3" customWidth="1"/>
    <col min="8717" max="8717" width="4" customWidth="1"/>
    <col min="8718" max="8718" width="4.28515625" customWidth="1"/>
    <col min="8719" max="8719" width="6.5703125" customWidth="1"/>
    <col min="8961" max="8961" width="13.28515625" customWidth="1"/>
    <col min="8962" max="8962" width="12.85546875" bestFit="1" customWidth="1"/>
    <col min="8963" max="8963" width="17.5703125" customWidth="1"/>
    <col min="8964" max="8964" width="34.28515625" customWidth="1"/>
    <col min="8965" max="8965" width="22.28515625" customWidth="1"/>
    <col min="8966" max="8966" width="18.140625" customWidth="1"/>
    <col min="8967" max="8967" width="17.7109375" customWidth="1"/>
    <col min="8968" max="8968" width="40.85546875" customWidth="1"/>
    <col min="8969" max="8969" width="24.5703125" customWidth="1"/>
    <col min="8970" max="8970" width="5.42578125" customWidth="1"/>
    <col min="8972" max="8972" width="3" customWidth="1"/>
    <col min="8973" max="8973" width="4" customWidth="1"/>
    <col min="8974" max="8974" width="4.28515625" customWidth="1"/>
    <col min="8975" max="8975" width="6.5703125" customWidth="1"/>
    <col min="9217" max="9217" width="13.28515625" customWidth="1"/>
    <col min="9218" max="9218" width="12.85546875" bestFit="1" customWidth="1"/>
    <col min="9219" max="9219" width="17.5703125" customWidth="1"/>
    <col min="9220" max="9220" width="34.28515625" customWidth="1"/>
    <col min="9221" max="9221" width="22.28515625" customWidth="1"/>
    <col min="9222" max="9222" width="18.140625" customWidth="1"/>
    <col min="9223" max="9223" width="17.7109375" customWidth="1"/>
    <col min="9224" max="9224" width="40.85546875" customWidth="1"/>
    <col min="9225" max="9225" width="24.5703125" customWidth="1"/>
    <col min="9226" max="9226" width="5.42578125" customWidth="1"/>
    <col min="9228" max="9228" width="3" customWidth="1"/>
    <col min="9229" max="9229" width="4" customWidth="1"/>
    <col min="9230" max="9230" width="4.28515625" customWidth="1"/>
    <col min="9231" max="9231" width="6.5703125" customWidth="1"/>
    <col min="9473" max="9473" width="13.28515625" customWidth="1"/>
    <col min="9474" max="9474" width="12.85546875" bestFit="1" customWidth="1"/>
    <col min="9475" max="9475" width="17.5703125" customWidth="1"/>
    <col min="9476" max="9476" width="34.28515625" customWidth="1"/>
    <col min="9477" max="9477" width="22.28515625" customWidth="1"/>
    <col min="9478" max="9478" width="18.140625" customWidth="1"/>
    <col min="9479" max="9479" width="17.7109375" customWidth="1"/>
    <col min="9480" max="9480" width="40.85546875" customWidth="1"/>
    <col min="9481" max="9481" width="24.5703125" customWidth="1"/>
    <col min="9482" max="9482" width="5.42578125" customWidth="1"/>
    <col min="9484" max="9484" width="3" customWidth="1"/>
    <col min="9485" max="9485" width="4" customWidth="1"/>
    <col min="9486" max="9486" width="4.28515625" customWidth="1"/>
    <col min="9487" max="9487" width="6.5703125" customWidth="1"/>
    <col min="9729" max="9729" width="13.28515625" customWidth="1"/>
    <col min="9730" max="9730" width="12.85546875" bestFit="1" customWidth="1"/>
    <col min="9731" max="9731" width="17.5703125" customWidth="1"/>
    <col min="9732" max="9732" width="34.28515625" customWidth="1"/>
    <col min="9733" max="9733" width="22.28515625" customWidth="1"/>
    <col min="9734" max="9734" width="18.140625" customWidth="1"/>
    <col min="9735" max="9735" width="17.7109375" customWidth="1"/>
    <col min="9736" max="9736" width="40.85546875" customWidth="1"/>
    <col min="9737" max="9737" width="24.5703125" customWidth="1"/>
    <col min="9738" max="9738" width="5.42578125" customWidth="1"/>
    <col min="9740" max="9740" width="3" customWidth="1"/>
    <col min="9741" max="9741" width="4" customWidth="1"/>
    <col min="9742" max="9742" width="4.28515625" customWidth="1"/>
    <col min="9743" max="9743" width="6.5703125" customWidth="1"/>
    <col min="9985" max="9985" width="13.28515625" customWidth="1"/>
    <col min="9986" max="9986" width="12.85546875" bestFit="1" customWidth="1"/>
    <col min="9987" max="9987" width="17.5703125" customWidth="1"/>
    <col min="9988" max="9988" width="34.28515625" customWidth="1"/>
    <col min="9989" max="9989" width="22.28515625" customWidth="1"/>
    <col min="9990" max="9990" width="18.140625" customWidth="1"/>
    <col min="9991" max="9991" width="17.7109375" customWidth="1"/>
    <col min="9992" max="9992" width="40.85546875" customWidth="1"/>
    <col min="9993" max="9993" width="24.5703125" customWidth="1"/>
    <col min="9994" max="9994" width="5.42578125" customWidth="1"/>
    <col min="9996" max="9996" width="3" customWidth="1"/>
    <col min="9997" max="9997" width="4" customWidth="1"/>
    <col min="9998" max="9998" width="4.28515625" customWidth="1"/>
    <col min="9999" max="9999" width="6.5703125" customWidth="1"/>
    <col min="10241" max="10241" width="13.28515625" customWidth="1"/>
    <col min="10242" max="10242" width="12.85546875" bestFit="1" customWidth="1"/>
    <col min="10243" max="10243" width="17.5703125" customWidth="1"/>
    <col min="10244" max="10244" width="34.28515625" customWidth="1"/>
    <col min="10245" max="10245" width="22.28515625" customWidth="1"/>
    <col min="10246" max="10246" width="18.140625" customWidth="1"/>
    <col min="10247" max="10247" width="17.7109375" customWidth="1"/>
    <col min="10248" max="10248" width="40.85546875" customWidth="1"/>
    <col min="10249" max="10249" width="24.5703125" customWidth="1"/>
    <col min="10250" max="10250" width="5.42578125" customWidth="1"/>
    <col min="10252" max="10252" width="3" customWidth="1"/>
    <col min="10253" max="10253" width="4" customWidth="1"/>
    <col min="10254" max="10254" width="4.28515625" customWidth="1"/>
    <col min="10255" max="10255" width="6.5703125" customWidth="1"/>
    <col min="10497" max="10497" width="13.28515625" customWidth="1"/>
    <col min="10498" max="10498" width="12.85546875" bestFit="1" customWidth="1"/>
    <col min="10499" max="10499" width="17.5703125" customWidth="1"/>
    <col min="10500" max="10500" width="34.28515625" customWidth="1"/>
    <col min="10501" max="10501" width="22.28515625" customWidth="1"/>
    <col min="10502" max="10502" width="18.140625" customWidth="1"/>
    <col min="10503" max="10503" width="17.7109375" customWidth="1"/>
    <col min="10504" max="10504" width="40.85546875" customWidth="1"/>
    <col min="10505" max="10505" width="24.5703125" customWidth="1"/>
    <col min="10506" max="10506" width="5.42578125" customWidth="1"/>
    <col min="10508" max="10508" width="3" customWidth="1"/>
    <col min="10509" max="10509" width="4" customWidth="1"/>
    <col min="10510" max="10510" width="4.28515625" customWidth="1"/>
    <col min="10511" max="10511" width="6.5703125" customWidth="1"/>
    <col min="10753" max="10753" width="13.28515625" customWidth="1"/>
    <col min="10754" max="10754" width="12.85546875" bestFit="1" customWidth="1"/>
    <col min="10755" max="10755" width="17.5703125" customWidth="1"/>
    <col min="10756" max="10756" width="34.28515625" customWidth="1"/>
    <col min="10757" max="10757" width="22.28515625" customWidth="1"/>
    <col min="10758" max="10758" width="18.140625" customWidth="1"/>
    <col min="10759" max="10759" width="17.7109375" customWidth="1"/>
    <col min="10760" max="10760" width="40.85546875" customWidth="1"/>
    <col min="10761" max="10761" width="24.5703125" customWidth="1"/>
    <col min="10762" max="10762" width="5.42578125" customWidth="1"/>
    <col min="10764" max="10764" width="3" customWidth="1"/>
    <col min="10765" max="10765" width="4" customWidth="1"/>
    <col min="10766" max="10766" width="4.28515625" customWidth="1"/>
    <col min="10767" max="10767" width="6.5703125" customWidth="1"/>
    <col min="11009" max="11009" width="13.28515625" customWidth="1"/>
    <col min="11010" max="11010" width="12.85546875" bestFit="1" customWidth="1"/>
    <col min="11011" max="11011" width="17.5703125" customWidth="1"/>
    <col min="11012" max="11012" width="34.28515625" customWidth="1"/>
    <col min="11013" max="11013" width="22.28515625" customWidth="1"/>
    <col min="11014" max="11014" width="18.140625" customWidth="1"/>
    <col min="11015" max="11015" width="17.7109375" customWidth="1"/>
    <col min="11016" max="11016" width="40.85546875" customWidth="1"/>
    <col min="11017" max="11017" width="24.5703125" customWidth="1"/>
    <col min="11018" max="11018" width="5.42578125" customWidth="1"/>
    <col min="11020" max="11020" width="3" customWidth="1"/>
    <col min="11021" max="11021" width="4" customWidth="1"/>
    <col min="11022" max="11022" width="4.28515625" customWidth="1"/>
    <col min="11023" max="11023" width="6.5703125" customWidth="1"/>
    <col min="11265" max="11265" width="13.28515625" customWidth="1"/>
    <col min="11266" max="11266" width="12.85546875" bestFit="1" customWidth="1"/>
    <col min="11267" max="11267" width="17.5703125" customWidth="1"/>
    <col min="11268" max="11268" width="34.28515625" customWidth="1"/>
    <col min="11269" max="11269" width="22.28515625" customWidth="1"/>
    <col min="11270" max="11270" width="18.140625" customWidth="1"/>
    <col min="11271" max="11271" width="17.7109375" customWidth="1"/>
    <col min="11272" max="11272" width="40.85546875" customWidth="1"/>
    <col min="11273" max="11273" width="24.5703125" customWidth="1"/>
    <col min="11274" max="11274" width="5.42578125" customWidth="1"/>
    <col min="11276" max="11276" width="3" customWidth="1"/>
    <col min="11277" max="11277" width="4" customWidth="1"/>
    <col min="11278" max="11278" width="4.28515625" customWidth="1"/>
    <col min="11279" max="11279" width="6.5703125" customWidth="1"/>
    <col min="11521" max="11521" width="13.28515625" customWidth="1"/>
    <col min="11522" max="11522" width="12.85546875" bestFit="1" customWidth="1"/>
    <col min="11523" max="11523" width="17.5703125" customWidth="1"/>
    <col min="11524" max="11524" width="34.28515625" customWidth="1"/>
    <col min="11525" max="11525" width="22.28515625" customWidth="1"/>
    <col min="11526" max="11526" width="18.140625" customWidth="1"/>
    <col min="11527" max="11527" width="17.7109375" customWidth="1"/>
    <col min="11528" max="11528" width="40.85546875" customWidth="1"/>
    <col min="11529" max="11529" width="24.5703125" customWidth="1"/>
    <col min="11530" max="11530" width="5.42578125" customWidth="1"/>
    <col min="11532" max="11532" width="3" customWidth="1"/>
    <col min="11533" max="11533" width="4" customWidth="1"/>
    <col min="11534" max="11534" width="4.28515625" customWidth="1"/>
    <col min="11535" max="11535" width="6.5703125" customWidth="1"/>
    <col min="11777" max="11777" width="13.28515625" customWidth="1"/>
    <col min="11778" max="11778" width="12.85546875" bestFit="1" customWidth="1"/>
    <col min="11779" max="11779" width="17.5703125" customWidth="1"/>
    <col min="11780" max="11780" width="34.28515625" customWidth="1"/>
    <col min="11781" max="11781" width="22.28515625" customWidth="1"/>
    <col min="11782" max="11782" width="18.140625" customWidth="1"/>
    <col min="11783" max="11783" width="17.7109375" customWidth="1"/>
    <col min="11784" max="11784" width="40.85546875" customWidth="1"/>
    <col min="11785" max="11785" width="24.5703125" customWidth="1"/>
    <col min="11786" max="11786" width="5.42578125" customWidth="1"/>
    <col min="11788" max="11788" width="3" customWidth="1"/>
    <col min="11789" max="11789" width="4" customWidth="1"/>
    <col min="11790" max="11790" width="4.28515625" customWidth="1"/>
    <col min="11791" max="11791" width="6.5703125" customWidth="1"/>
    <col min="12033" max="12033" width="13.28515625" customWidth="1"/>
    <col min="12034" max="12034" width="12.85546875" bestFit="1" customWidth="1"/>
    <col min="12035" max="12035" width="17.5703125" customWidth="1"/>
    <col min="12036" max="12036" width="34.28515625" customWidth="1"/>
    <col min="12037" max="12037" width="22.28515625" customWidth="1"/>
    <col min="12038" max="12038" width="18.140625" customWidth="1"/>
    <col min="12039" max="12039" width="17.7109375" customWidth="1"/>
    <col min="12040" max="12040" width="40.85546875" customWidth="1"/>
    <col min="12041" max="12041" width="24.5703125" customWidth="1"/>
    <col min="12042" max="12042" width="5.42578125" customWidth="1"/>
    <col min="12044" max="12044" width="3" customWidth="1"/>
    <col min="12045" max="12045" width="4" customWidth="1"/>
    <col min="12046" max="12046" width="4.28515625" customWidth="1"/>
    <col min="12047" max="12047" width="6.5703125" customWidth="1"/>
    <col min="12289" max="12289" width="13.28515625" customWidth="1"/>
    <col min="12290" max="12290" width="12.85546875" bestFit="1" customWidth="1"/>
    <col min="12291" max="12291" width="17.5703125" customWidth="1"/>
    <col min="12292" max="12292" width="34.28515625" customWidth="1"/>
    <col min="12293" max="12293" width="22.28515625" customWidth="1"/>
    <col min="12294" max="12294" width="18.140625" customWidth="1"/>
    <col min="12295" max="12295" width="17.7109375" customWidth="1"/>
    <col min="12296" max="12296" width="40.85546875" customWidth="1"/>
    <col min="12297" max="12297" width="24.5703125" customWidth="1"/>
    <col min="12298" max="12298" width="5.42578125" customWidth="1"/>
    <col min="12300" max="12300" width="3" customWidth="1"/>
    <col min="12301" max="12301" width="4" customWidth="1"/>
    <col min="12302" max="12302" width="4.28515625" customWidth="1"/>
    <col min="12303" max="12303" width="6.5703125" customWidth="1"/>
    <col min="12545" max="12545" width="13.28515625" customWidth="1"/>
    <col min="12546" max="12546" width="12.85546875" bestFit="1" customWidth="1"/>
    <col min="12547" max="12547" width="17.5703125" customWidth="1"/>
    <col min="12548" max="12548" width="34.28515625" customWidth="1"/>
    <col min="12549" max="12549" width="22.28515625" customWidth="1"/>
    <col min="12550" max="12550" width="18.140625" customWidth="1"/>
    <col min="12551" max="12551" width="17.7109375" customWidth="1"/>
    <col min="12552" max="12552" width="40.85546875" customWidth="1"/>
    <col min="12553" max="12553" width="24.5703125" customWidth="1"/>
    <col min="12554" max="12554" width="5.42578125" customWidth="1"/>
    <col min="12556" max="12556" width="3" customWidth="1"/>
    <col min="12557" max="12557" width="4" customWidth="1"/>
    <col min="12558" max="12558" width="4.28515625" customWidth="1"/>
    <col min="12559" max="12559" width="6.5703125" customWidth="1"/>
    <col min="12801" max="12801" width="13.28515625" customWidth="1"/>
    <col min="12802" max="12802" width="12.85546875" bestFit="1" customWidth="1"/>
    <col min="12803" max="12803" width="17.5703125" customWidth="1"/>
    <col min="12804" max="12804" width="34.28515625" customWidth="1"/>
    <col min="12805" max="12805" width="22.28515625" customWidth="1"/>
    <col min="12806" max="12806" width="18.140625" customWidth="1"/>
    <col min="12807" max="12807" width="17.7109375" customWidth="1"/>
    <col min="12808" max="12808" width="40.85546875" customWidth="1"/>
    <col min="12809" max="12809" width="24.5703125" customWidth="1"/>
    <col min="12810" max="12810" width="5.42578125" customWidth="1"/>
    <col min="12812" max="12812" width="3" customWidth="1"/>
    <col min="12813" max="12813" width="4" customWidth="1"/>
    <col min="12814" max="12814" width="4.28515625" customWidth="1"/>
    <col min="12815" max="12815" width="6.5703125" customWidth="1"/>
    <col min="13057" max="13057" width="13.28515625" customWidth="1"/>
    <col min="13058" max="13058" width="12.85546875" bestFit="1" customWidth="1"/>
    <col min="13059" max="13059" width="17.5703125" customWidth="1"/>
    <col min="13060" max="13060" width="34.28515625" customWidth="1"/>
    <col min="13061" max="13061" width="22.28515625" customWidth="1"/>
    <col min="13062" max="13062" width="18.140625" customWidth="1"/>
    <col min="13063" max="13063" width="17.7109375" customWidth="1"/>
    <col min="13064" max="13064" width="40.85546875" customWidth="1"/>
    <col min="13065" max="13065" width="24.5703125" customWidth="1"/>
    <col min="13066" max="13066" width="5.42578125" customWidth="1"/>
    <col min="13068" max="13068" width="3" customWidth="1"/>
    <col min="13069" max="13069" width="4" customWidth="1"/>
    <col min="13070" max="13070" width="4.28515625" customWidth="1"/>
    <col min="13071" max="13071" width="6.5703125" customWidth="1"/>
    <col min="13313" max="13313" width="13.28515625" customWidth="1"/>
    <col min="13314" max="13314" width="12.85546875" bestFit="1" customWidth="1"/>
    <col min="13315" max="13315" width="17.5703125" customWidth="1"/>
    <col min="13316" max="13316" width="34.28515625" customWidth="1"/>
    <col min="13317" max="13317" width="22.28515625" customWidth="1"/>
    <col min="13318" max="13318" width="18.140625" customWidth="1"/>
    <col min="13319" max="13319" width="17.7109375" customWidth="1"/>
    <col min="13320" max="13320" width="40.85546875" customWidth="1"/>
    <col min="13321" max="13321" width="24.5703125" customWidth="1"/>
    <col min="13322" max="13322" width="5.42578125" customWidth="1"/>
    <col min="13324" max="13324" width="3" customWidth="1"/>
    <col min="13325" max="13325" width="4" customWidth="1"/>
    <col min="13326" max="13326" width="4.28515625" customWidth="1"/>
    <col min="13327" max="13327" width="6.5703125" customWidth="1"/>
    <col min="13569" max="13569" width="13.28515625" customWidth="1"/>
    <col min="13570" max="13570" width="12.85546875" bestFit="1" customWidth="1"/>
    <col min="13571" max="13571" width="17.5703125" customWidth="1"/>
    <col min="13572" max="13572" width="34.28515625" customWidth="1"/>
    <col min="13573" max="13573" width="22.28515625" customWidth="1"/>
    <col min="13574" max="13574" width="18.140625" customWidth="1"/>
    <col min="13575" max="13575" width="17.7109375" customWidth="1"/>
    <col min="13576" max="13576" width="40.85546875" customWidth="1"/>
    <col min="13577" max="13577" width="24.5703125" customWidth="1"/>
    <col min="13578" max="13578" width="5.42578125" customWidth="1"/>
    <col min="13580" max="13580" width="3" customWidth="1"/>
    <col min="13581" max="13581" width="4" customWidth="1"/>
    <col min="13582" max="13582" width="4.28515625" customWidth="1"/>
    <col min="13583" max="13583" width="6.5703125" customWidth="1"/>
    <col min="13825" max="13825" width="13.28515625" customWidth="1"/>
    <col min="13826" max="13826" width="12.85546875" bestFit="1" customWidth="1"/>
    <col min="13827" max="13827" width="17.5703125" customWidth="1"/>
    <col min="13828" max="13828" width="34.28515625" customWidth="1"/>
    <col min="13829" max="13829" width="22.28515625" customWidth="1"/>
    <col min="13830" max="13830" width="18.140625" customWidth="1"/>
    <col min="13831" max="13831" width="17.7109375" customWidth="1"/>
    <col min="13832" max="13832" width="40.85546875" customWidth="1"/>
    <col min="13833" max="13833" width="24.5703125" customWidth="1"/>
    <col min="13834" max="13834" width="5.42578125" customWidth="1"/>
    <col min="13836" max="13836" width="3" customWidth="1"/>
    <col min="13837" max="13837" width="4" customWidth="1"/>
    <col min="13838" max="13838" width="4.28515625" customWidth="1"/>
    <col min="13839" max="13839" width="6.5703125" customWidth="1"/>
    <col min="14081" max="14081" width="13.28515625" customWidth="1"/>
    <col min="14082" max="14082" width="12.85546875" bestFit="1" customWidth="1"/>
    <col min="14083" max="14083" width="17.5703125" customWidth="1"/>
    <col min="14084" max="14084" width="34.28515625" customWidth="1"/>
    <col min="14085" max="14085" width="22.28515625" customWidth="1"/>
    <col min="14086" max="14086" width="18.140625" customWidth="1"/>
    <col min="14087" max="14087" width="17.7109375" customWidth="1"/>
    <col min="14088" max="14088" width="40.85546875" customWidth="1"/>
    <col min="14089" max="14089" width="24.5703125" customWidth="1"/>
    <col min="14090" max="14090" width="5.42578125" customWidth="1"/>
    <col min="14092" max="14092" width="3" customWidth="1"/>
    <col min="14093" max="14093" width="4" customWidth="1"/>
    <col min="14094" max="14094" width="4.28515625" customWidth="1"/>
    <col min="14095" max="14095" width="6.5703125" customWidth="1"/>
    <col min="14337" max="14337" width="13.28515625" customWidth="1"/>
    <col min="14338" max="14338" width="12.85546875" bestFit="1" customWidth="1"/>
    <col min="14339" max="14339" width="17.5703125" customWidth="1"/>
    <col min="14340" max="14340" width="34.28515625" customWidth="1"/>
    <col min="14341" max="14341" width="22.28515625" customWidth="1"/>
    <col min="14342" max="14342" width="18.140625" customWidth="1"/>
    <col min="14343" max="14343" width="17.7109375" customWidth="1"/>
    <col min="14344" max="14344" width="40.85546875" customWidth="1"/>
    <col min="14345" max="14345" width="24.5703125" customWidth="1"/>
    <col min="14346" max="14346" width="5.42578125" customWidth="1"/>
    <col min="14348" max="14348" width="3" customWidth="1"/>
    <col min="14349" max="14349" width="4" customWidth="1"/>
    <col min="14350" max="14350" width="4.28515625" customWidth="1"/>
    <col min="14351" max="14351" width="6.5703125" customWidth="1"/>
    <col min="14593" max="14593" width="13.28515625" customWidth="1"/>
    <col min="14594" max="14594" width="12.85546875" bestFit="1" customWidth="1"/>
    <col min="14595" max="14595" width="17.5703125" customWidth="1"/>
    <col min="14596" max="14596" width="34.28515625" customWidth="1"/>
    <col min="14597" max="14597" width="22.28515625" customWidth="1"/>
    <col min="14598" max="14598" width="18.140625" customWidth="1"/>
    <col min="14599" max="14599" width="17.7109375" customWidth="1"/>
    <col min="14600" max="14600" width="40.85546875" customWidth="1"/>
    <col min="14601" max="14601" width="24.5703125" customWidth="1"/>
    <col min="14602" max="14602" width="5.42578125" customWidth="1"/>
    <col min="14604" max="14604" width="3" customWidth="1"/>
    <col min="14605" max="14605" width="4" customWidth="1"/>
    <col min="14606" max="14606" width="4.28515625" customWidth="1"/>
    <col min="14607" max="14607" width="6.5703125" customWidth="1"/>
    <col min="14849" max="14849" width="13.28515625" customWidth="1"/>
    <col min="14850" max="14850" width="12.85546875" bestFit="1" customWidth="1"/>
    <col min="14851" max="14851" width="17.5703125" customWidth="1"/>
    <col min="14852" max="14852" width="34.28515625" customWidth="1"/>
    <col min="14853" max="14853" width="22.28515625" customWidth="1"/>
    <col min="14854" max="14854" width="18.140625" customWidth="1"/>
    <col min="14855" max="14855" width="17.7109375" customWidth="1"/>
    <col min="14856" max="14856" width="40.85546875" customWidth="1"/>
    <col min="14857" max="14857" width="24.5703125" customWidth="1"/>
    <col min="14858" max="14858" width="5.42578125" customWidth="1"/>
    <col min="14860" max="14860" width="3" customWidth="1"/>
    <col min="14861" max="14861" width="4" customWidth="1"/>
    <col min="14862" max="14862" width="4.28515625" customWidth="1"/>
    <col min="14863" max="14863" width="6.5703125" customWidth="1"/>
    <col min="15105" max="15105" width="13.28515625" customWidth="1"/>
    <col min="15106" max="15106" width="12.85546875" bestFit="1" customWidth="1"/>
    <col min="15107" max="15107" width="17.5703125" customWidth="1"/>
    <col min="15108" max="15108" width="34.28515625" customWidth="1"/>
    <col min="15109" max="15109" width="22.28515625" customWidth="1"/>
    <col min="15110" max="15110" width="18.140625" customWidth="1"/>
    <col min="15111" max="15111" width="17.7109375" customWidth="1"/>
    <col min="15112" max="15112" width="40.85546875" customWidth="1"/>
    <col min="15113" max="15113" width="24.5703125" customWidth="1"/>
    <col min="15114" max="15114" width="5.42578125" customWidth="1"/>
    <col min="15116" max="15116" width="3" customWidth="1"/>
    <col min="15117" max="15117" width="4" customWidth="1"/>
    <col min="15118" max="15118" width="4.28515625" customWidth="1"/>
    <col min="15119" max="15119" width="6.5703125" customWidth="1"/>
    <col min="15361" max="15361" width="13.28515625" customWidth="1"/>
    <col min="15362" max="15362" width="12.85546875" bestFit="1" customWidth="1"/>
    <col min="15363" max="15363" width="17.5703125" customWidth="1"/>
    <col min="15364" max="15364" width="34.28515625" customWidth="1"/>
    <col min="15365" max="15365" width="22.28515625" customWidth="1"/>
    <col min="15366" max="15366" width="18.140625" customWidth="1"/>
    <col min="15367" max="15367" width="17.7109375" customWidth="1"/>
    <col min="15368" max="15368" width="40.85546875" customWidth="1"/>
    <col min="15369" max="15369" width="24.5703125" customWidth="1"/>
    <col min="15370" max="15370" width="5.42578125" customWidth="1"/>
    <col min="15372" max="15372" width="3" customWidth="1"/>
    <col min="15373" max="15373" width="4" customWidth="1"/>
    <col min="15374" max="15374" width="4.28515625" customWidth="1"/>
    <col min="15375" max="15375" width="6.5703125" customWidth="1"/>
    <col min="15617" max="15617" width="13.28515625" customWidth="1"/>
    <col min="15618" max="15618" width="12.85546875" bestFit="1" customWidth="1"/>
    <col min="15619" max="15619" width="17.5703125" customWidth="1"/>
    <col min="15620" max="15620" width="34.28515625" customWidth="1"/>
    <col min="15621" max="15621" width="22.28515625" customWidth="1"/>
    <col min="15622" max="15622" width="18.140625" customWidth="1"/>
    <col min="15623" max="15623" width="17.7109375" customWidth="1"/>
    <col min="15624" max="15624" width="40.85546875" customWidth="1"/>
    <col min="15625" max="15625" width="24.5703125" customWidth="1"/>
    <col min="15626" max="15626" width="5.42578125" customWidth="1"/>
    <col min="15628" max="15628" width="3" customWidth="1"/>
    <col min="15629" max="15629" width="4" customWidth="1"/>
    <col min="15630" max="15630" width="4.28515625" customWidth="1"/>
    <col min="15631" max="15631" width="6.5703125" customWidth="1"/>
    <col min="15873" max="15873" width="13.28515625" customWidth="1"/>
    <col min="15874" max="15874" width="12.85546875" bestFit="1" customWidth="1"/>
    <col min="15875" max="15875" width="17.5703125" customWidth="1"/>
    <col min="15876" max="15876" width="34.28515625" customWidth="1"/>
    <col min="15877" max="15877" width="22.28515625" customWidth="1"/>
    <col min="15878" max="15878" width="18.140625" customWidth="1"/>
    <col min="15879" max="15879" width="17.7109375" customWidth="1"/>
    <col min="15880" max="15880" width="40.85546875" customWidth="1"/>
    <col min="15881" max="15881" width="24.5703125" customWidth="1"/>
    <col min="15882" max="15882" width="5.42578125" customWidth="1"/>
    <col min="15884" max="15884" width="3" customWidth="1"/>
    <col min="15885" max="15885" width="4" customWidth="1"/>
    <col min="15886" max="15886" width="4.28515625" customWidth="1"/>
    <col min="15887" max="15887" width="6.5703125" customWidth="1"/>
    <col min="16129" max="16129" width="13.28515625" customWidth="1"/>
    <col min="16130" max="16130" width="12.85546875" bestFit="1" customWidth="1"/>
    <col min="16131" max="16131" width="17.5703125" customWidth="1"/>
    <col min="16132" max="16132" width="34.28515625" customWidth="1"/>
    <col min="16133" max="16133" width="22.28515625" customWidth="1"/>
    <col min="16134" max="16134" width="18.140625" customWidth="1"/>
    <col min="16135" max="16135" width="17.7109375" customWidth="1"/>
    <col min="16136" max="16136" width="40.85546875" customWidth="1"/>
    <col min="16137" max="16137" width="24.5703125" customWidth="1"/>
    <col min="16138" max="16138" width="5.42578125" customWidth="1"/>
    <col min="16140" max="16140" width="3" customWidth="1"/>
    <col min="16141" max="16141" width="4" customWidth="1"/>
    <col min="16142" max="16142" width="4.28515625" customWidth="1"/>
    <col min="16143" max="16143" width="6.5703125" customWidth="1"/>
  </cols>
  <sheetData>
    <row r="1" spans="1:7" ht="24.95" customHeight="1" x14ac:dyDescent="0.25">
      <c r="A1" s="1"/>
    </row>
    <row r="2" spans="1:7" ht="24.95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6</v>
      </c>
    </row>
    <row r="3" spans="1:7" ht="24.95" customHeight="1" x14ac:dyDescent="0.25">
      <c r="A3" t="s">
        <v>7</v>
      </c>
      <c r="B3" t="s">
        <v>8</v>
      </c>
      <c r="C3" t="s">
        <v>9</v>
      </c>
      <c r="D3" t="s">
        <v>10</v>
      </c>
      <c r="E3" s="2">
        <f>F3*936</f>
        <v>12205.439999999999</v>
      </c>
      <c r="F3" s="3">
        <v>13.04</v>
      </c>
      <c r="G3" s="4">
        <v>42809</v>
      </c>
    </row>
    <row r="4" spans="1:7" ht="24.95" customHeight="1" x14ac:dyDescent="0.25">
      <c r="A4" t="s">
        <v>11</v>
      </c>
      <c r="B4" t="s">
        <v>12</v>
      </c>
      <c r="C4" t="s">
        <v>13</v>
      </c>
      <c r="D4" t="s">
        <v>14</v>
      </c>
      <c r="E4" s="2">
        <f>F4*1950</f>
        <v>46741.5</v>
      </c>
      <c r="F4" s="3">
        <v>23.97</v>
      </c>
      <c r="G4" s="4">
        <v>41426</v>
      </c>
    </row>
    <row r="5" spans="1:7" ht="24.95" customHeight="1" x14ac:dyDescent="0.25">
      <c r="A5" t="s">
        <v>15</v>
      </c>
      <c r="B5" t="s">
        <v>16</v>
      </c>
      <c r="C5" t="s">
        <v>17</v>
      </c>
      <c r="D5" t="s">
        <v>18</v>
      </c>
      <c r="E5" s="2">
        <f>F5*780</f>
        <v>10717.2</v>
      </c>
      <c r="F5" s="3">
        <v>13.74</v>
      </c>
      <c r="G5" s="4">
        <v>42248</v>
      </c>
    </row>
    <row r="6" spans="1:7" ht="24.95" customHeight="1" x14ac:dyDescent="0.25">
      <c r="A6" t="s">
        <v>19</v>
      </c>
      <c r="B6" t="s">
        <v>20</v>
      </c>
      <c r="C6" t="s">
        <v>17</v>
      </c>
      <c r="D6" t="s">
        <v>18</v>
      </c>
      <c r="E6" s="2">
        <f>F6*936</f>
        <v>12963.6</v>
      </c>
      <c r="F6" s="3">
        <v>13.85</v>
      </c>
      <c r="G6" s="4">
        <v>42278</v>
      </c>
    </row>
    <row r="7" spans="1:7" ht="24.95" customHeight="1" x14ac:dyDescent="0.25">
      <c r="A7" t="s">
        <v>21</v>
      </c>
      <c r="B7" t="s">
        <v>22</v>
      </c>
      <c r="C7" t="s">
        <v>13</v>
      </c>
      <c r="D7" t="s">
        <v>23</v>
      </c>
      <c r="E7" s="2">
        <f>F7*1950</f>
        <v>74977.5</v>
      </c>
      <c r="F7" s="3">
        <v>38.450000000000003</v>
      </c>
      <c r="G7" s="4">
        <v>33756</v>
      </c>
    </row>
    <row r="8" spans="1:7" ht="24.95" customHeight="1" x14ac:dyDescent="0.25">
      <c r="A8" t="s">
        <v>24</v>
      </c>
      <c r="B8" t="s">
        <v>25</v>
      </c>
      <c r="C8" t="s">
        <v>26</v>
      </c>
      <c r="D8" t="s">
        <v>27</v>
      </c>
      <c r="E8" s="2">
        <f>F8*1950</f>
        <v>40326</v>
      </c>
      <c r="F8" s="3">
        <v>20.68</v>
      </c>
      <c r="G8" s="4">
        <v>37987</v>
      </c>
    </row>
    <row r="9" spans="1:7" ht="24.95" customHeight="1" x14ac:dyDescent="0.25">
      <c r="A9" t="s">
        <v>28</v>
      </c>
      <c r="B9" t="s">
        <v>29</v>
      </c>
      <c r="C9" t="s">
        <v>30</v>
      </c>
      <c r="D9" t="s">
        <v>31</v>
      </c>
      <c r="E9" s="2">
        <f>F9*1950</f>
        <v>44148</v>
      </c>
      <c r="F9" s="3">
        <v>22.64</v>
      </c>
      <c r="G9" s="4">
        <v>37012</v>
      </c>
    </row>
    <row r="10" spans="1:7" ht="24.95" customHeight="1" x14ac:dyDescent="0.25">
      <c r="A10" t="s">
        <v>32</v>
      </c>
      <c r="B10" t="s">
        <v>33</v>
      </c>
      <c r="C10" s="10" t="s">
        <v>26</v>
      </c>
      <c r="D10" s="10" t="s">
        <v>34</v>
      </c>
      <c r="E10" s="2">
        <f>F10*1950</f>
        <v>64993.5</v>
      </c>
      <c r="F10" s="3">
        <v>33.33</v>
      </c>
      <c r="G10" s="4">
        <v>34304</v>
      </c>
    </row>
    <row r="11" spans="1:7" ht="24.95" customHeight="1" x14ac:dyDescent="0.25">
      <c r="A11" t="s">
        <v>35</v>
      </c>
      <c r="B11" t="s">
        <v>36</v>
      </c>
      <c r="C11" t="s">
        <v>13</v>
      </c>
      <c r="D11" s="10" t="s">
        <v>37</v>
      </c>
      <c r="E11" s="2">
        <f>F11*1274</f>
        <v>17670.379999999997</v>
      </c>
      <c r="F11" s="3">
        <v>13.87</v>
      </c>
      <c r="G11" s="4">
        <v>42036</v>
      </c>
    </row>
    <row r="12" spans="1:7" ht="24.95" customHeight="1" x14ac:dyDescent="0.25">
      <c r="A12" t="s">
        <v>38</v>
      </c>
      <c r="B12" t="s">
        <v>39</v>
      </c>
      <c r="C12" t="s">
        <v>40</v>
      </c>
      <c r="D12" s="10" t="s">
        <v>41</v>
      </c>
      <c r="E12" s="2">
        <f>F12*741</f>
        <v>10277.67</v>
      </c>
      <c r="F12" s="3">
        <v>13.87</v>
      </c>
      <c r="G12" s="4">
        <v>40969</v>
      </c>
    </row>
    <row r="13" spans="1:7" ht="24.95" customHeight="1" x14ac:dyDescent="0.25">
      <c r="A13" t="s">
        <v>42</v>
      </c>
      <c r="B13" t="s">
        <v>43</v>
      </c>
      <c r="C13" t="s">
        <v>44</v>
      </c>
      <c r="D13" s="10" t="s">
        <v>45</v>
      </c>
      <c r="E13" s="2">
        <f>F13*1950</f>
        <v>45396</v>
      </c>
      <c r="F13" s="3">
        <v>23.28</v>
      </c>
      <c r="G13" s="4">
        <v>38749</v>
      </c>
    </row>
    <row r="14" spans="1:7" ht="24.95" customHeight="1" x14ac:dyDescent="0.25">
      <c r="A14" t="s">
        <v>42</v>
      </c>
      <c r="B14" t="s">
        <v>46</v>
      </c>
      <c r="C14" t="s">
        <v>13</v>
      </c>
      <c r="D14" s="10" t="s">
        <v>14</v>
      </c>
      <c r="E14" s="2">
        <f>F14*1248</f>
        <v>28666.559999999998</v>
      </c>
      <c r="F14" s="3">
        <v>22.97</v>
      </c>
      <c r="G14" s="4">
        <v>42552</v>
      </c>
    </row>
    <row r="15" spans="1:7" ht="24.95" customHeight="1" x14ac:dyDescent="0.25">
      <c r="A15" t="s">
        <v>47</v>
      </c>
      <c r="B15" t="s">
        <v>48</v>
      </c>
      <c r="C15" t="s">
        <v>17</v>
      </c>
      <c r="D15" s="10" t="s">
        <v>49</v>
      </c>
      <c r="E15" s="2">
        <f>F15*1950</f>
        <v>43933.5</v>
      </c>
      <c r="F15" s="3">
        <v>22.53</v>
      </c>
      <c r="G15" s="4">
        <v>35735</v>
      </c>
    </row>
    <row r="16" spans="1:7" ht="24.95" customHeight="1" x14ac:dyDescent="0.25">
      <c r="A16" t="s">
        <v>50</v>
      </c>
      <c r="B16" t="s">
        <v>51</v>
      </c>
      <c r="C16" t="s">
        <v>13</v>
      </c>
      <c r="D16" s="10" t="s">
        <v>14</v>
      </c>
      <c r="E16" s="2">
        <f>F16*1950</f>
        <v>57583.5</v>
      </c>
      <c r="F16" s="3">
        <v>29.53</v>
      </c>
      <c r="G16" s="4">
        <v>36008</v>
      </c>
    </row>
    <row r="17" spans="1:7" ht="24.95" customHeight="1" x14ac:dyDescent="0.25">
      <c r="A17" t="s">
        <v>52</v>
      </c>
      <c r="B17" t="s">
        <v>53</v>
      </c>
      <c r="C17" t="s">
        <v>54</v>
      </c>
      <c r="D17" s="10" t="s">
        <v>14</v>
      </c>
      <c r="E17" s="2">
        <f>F17*1950</f>
        <v>47092.5</v>
      </c>
      <c r="F17" s="3">
        <v>24.15</v>
      </c>
      <c r="G17" s="4">
        <v>41791</v>
      </c>
    </row>
    <row r="18" spans="1:7" ht="24.95" customHeight="1" x14ac:dyDescent="0.25">
      <c r="A18" t="s">
        <v>55</v>
      </c>
      <c r="B18" t="s">
        <v>56</v>
      </c>
      <c r="C18" t="s">
        <v>57</v>
      </c>
      <c r="D18" s="10" t="s">
        <v>58</v>
      </c>
      <c r="E18" s="2">
        <f>F18*1950</f>
        <v>75523.5</v>
      </c>
      <c r="F18" s="3">
        <v>38.729999999999997</v>
      </c>
      <c r="G18" s="4">
        <v>36982</v>
      </c>
    </row>
    <row r="19" spans="1:7" ht="24.95" customHeight="1" x14ac:dyDescent="0.25">
      <c r="A19" t="s">
        <v>59</v>
      </c>
      <c r="B19" t="s">
        <v>60</v>
      </c>
      <c r="C19" t="s">
        <v>57</v>
      </c>
      <c r="D19" s="10" t="s">
        <v>61</v>
      </c>
      <c r="E19" s="2">
        <f>F19*1950</f>
        <v>63335.999999999993</v>
      </c>
      <c r="F19" s="3">
        <v>32.479999999999997</v>
      </c>
      <c r="G19" s="4">
        <v>37408</v>
      </c>
    </row>
    <row r="20" spans="1:7" ht="24.95" customHeight="1" x14ac:dyDescent="0.25">
      <c r="A20" t="s">
        <v>62</v>
      </c>
      <c r="B20" t="s">
        <v>63</v>
      </c>
      <c r="C20" t="s">
        <v>64</v>
      </c>
      <c r="D20" s="10" t="s">
        <v>65</v>
      </c>
      <c r="E20" s="11">
        <f>F20*1664</f>
        <v>52216.32</v>
      </c>
      <c r="F20" s="3">
        <v>31.38</v>
      </c>
      <c r="G20" s="4">
        <v>40452</v>
      </c>
    </row>
    <row r="21" spans="1:7" ht="24.95" customHeight="1" x14ac:dyDescent="0.25">
      <c r="A21" t="s">
        <v>66</v>
      </c>
      <c r="B21" t="s">
        <v>39</v>
      </c>
      <c r="C21" t="s">
        <v>67</v>
      </c>
      <c r="D21" s="10" t="s">
        <v>68</v>
      </c>
      <c r="E21" s="2">
        <f>F21*1222</f>
        <v>18977.66</v>
      </c>
      <c r="F21" s="3">
        <v>15.53</v>
      </c>
      <c r="G21" s="4">
        <v>39295</v>
      </c>
    </row>
    <row r="22" spans="1:7" ht="24.95" customHeight="1" x14ac:dyDescent="0.25">
      <c r="A22" t="s">
        <v>69</v>
      </c>
      <c r="B22" t="s">
        <v>70</v>
      </c>
      <c r="C22" t="s">
        <v>57</v>
      </c>
      <c r="D22" s="10" t="s">
        <v>71</v>
      </c>
      <c r="E22" s="11">
        <f>F22*1196</f>
        <v>16540.68</v>
      </c>
      <c r="F22" s="3">
        <v>13.83</v>
      </c>
      <c r="G22" s="4">
        <v>42278</v>
      </c>
    </row>
    <row r="23" spans="1:7" ht="24.95" customHeight="1" x14ac:dyDescent="0.25">
      <c r="A23" t="s">
        <v>72</v>
      </c>
      <c r="B23" t="s">
        <v>73</v>
      </c>
      <c r="C23" t="s">
        <v>57</v>
      </c>
      <c r="D23" s="10" t="s">
        <v>74</v>
      </c>
      <c r="E23" s="11">
        <f>F23*1560</f>
        <v>30747.600000000002</v>
      </c>
      <c r="F23" s="3">
        <v>19.71</v>
      </c>
      <c r="G23" s="4">
        <v>33451</v>
      </c>
    </row>
    <row r="24" spans="1:7" ht="24.95" customHeight="1" x14ac:dyDescent="0.25">
      <c r="A24" t="s">
        <v>75</v>
      </c>
      <c r="B24" t="s">
        <v>76</v>
      </c>
      <c r="C24" t="s">
        <v>77</v>
      </c>
      <c r="D24" s="10" t="s">
        <v>78</v>
      </c>
      <c r="E24" s="2">
        <f>F24*468</f>
        <v>4928.04</v>
      </c>
      <c r="F24" s="3">
        <v>10.53</v>
      </c>
      <c r="G24" s="4">
        <v>40848</v>
      </c>
    </row>
    <row r="25" spans="1:7" ht="24.95" customHeight="1" x14ac:dyDescent="0.25">
      <c r="A25" t="s">
        <v>79</v>
      </c>
      <c r="B25" t="s">
        <v>80</v>
      </c>
      <c r="C25" t="s">
        <v>9</v>
      </c>
      <c r="D25" s="10" t="s">
        <v>81</v>
      </c>
      <c r="E25" s="2">
        <f>F25*1950</f>
        <v>38454</v>
      </c>
      <c r="F25" s="3">
        <v>19.72</v>
      </c>
      <c r="G25" s="4">
        <v>37104</v>
      </c>
    </row>
    <row r="26" spans="1:7" ht="24.95" customHeight="1" x14ac:dyDescent="0.25">
      <c r="A26" t="s">
        <v>82</v>
      </c>
      <c r="B26" t="s">
        <v>83</v>
      </c>
      <c r="C26" t="s">
        <v>9</v>
      </c>
      <c r="D26" s="10" t="s">
        <v>84</v>
      </c>
      <c r="E26" s="2">
        <f>F26*1950</f>
        <v>27124.5</v>
      </c>
      <c r="F26" s="3">
        <v>13.91</v>
      </c>
      <c r="G26" s="4">
        <v>40483</v>
      </c>
    </row>
    <row r="27" spans="1:7" ht="24.95" customHeight="1" x14ac:dyDescent="0.25">
      <c r="A27" t="s">
        <v>85</v>
      </c>
      <c r="B27" t="s">
        <v>86</v>
      </c>
      <c r="C27" t="s">
        <v>26</v>
      </c>
      <c r="D27" s="10" t="s">
        <v>37</v>
      </c>
      <c r="E27" s="2">
        <f>F27*1950</f>
        <v>31083</v>
      </c>
      <c r="F27" s="3">
        <v>15.94</v>
      </c>
      <c r="G27" s="4">
        <v>40664</v>
      </c>
    </row>
    <row r="28" spans="1:7" ht="24.95" customHeight="1" x14ac:dyDescent="0.25">
      <c r="A28" t="s">
        <v>87</v>
      </c>
      <c r="B28" t="s">
        <v>88</v>
      </c>
      <c r="C28" t="s">
        <v>44</v>
      </c>
      <c r="D28" s="10" t="s">
        <v>89</v>
      </c>
      <c r="E28" s="2">
        <f>F28*1950</f>
        <v>65637</v>
      </c>
      <c r="F28" s="3">
        <v>33.659999999999997</v>
      </c>
      <c r="G28" s="4">
        <v>36251</v>
      </c>
    </row>
    <row r="29" spans="1:7" ht="24.95" customHeight="1" x14ac:dyDescent="0.25">
      <c r="A29" t="s">
        <v>90</v>
      </c>
      <c r="B29" t="s">
        <v>91</v>
      </c>
      <c r="C29" t="s">
        <v>67</v>
      </c>
      <c r="D29" s="10" t="s">
        <v>68</v>
      </c>
      <c r="E29" s="2">
        <f>F29*780</f>
        <v>10311.6</v>
      </c>
      <c r="F29" s="3">
        <v>13.22</v>
      </c>
      <c r="G29" s="4">
        <v>42552</v>
      </c>
    </row>
    <row r="30" spans="1:7" ht="24.95" customHeight="1" x14ac:dyDescent="0.25">
      <c r="A30" t="s">
        <v>92</v>
      </c>
      <c r="B30" t="s">
        <v>93</v>
      </c>
      <c r="C30" t="s">
        <v>9</v>
      </c>
      <c r="D30" s="10" t="s">
        <v>94</v>
      </c>
      <c r="E30" s="2">
        <f>F30*1352</f>
        <v>22997.52</v>
      </c>
      <c r="F30" s="3">
        <v>17.010000000000002</v>
      </c>
      <c r="G30" s="4">
        <v>37500</v>
      </c>
    </row>
    <row r="31" spans="1:7" ht="24.95" customHeight="1" x14ac:dyDescent="0.25">
      <c r="A31" t="s">
        <v>95</v>
      </c>
      <c r="B31" t="s">
        <v>96</v>
      </c>
      <c r="C31" t="s">
        <v>13</v>
      </c>
      <c r="D31" s="10" t="s">
        <v>97</v>
      </c>
      <c r="E31" s="2">
        <f t="shared" ref="E31:E36" si="0">F31*1950</f>
        <v>78253.5</v>
      </c>
      <c r="F31" s="3">
        <v>40.130000000000003</v>
      </c>
      <c r="G31" s="4">
        <v>35947</v>
      </c>
    </row>
    <row r="32" spans="1:7" ht="24.95" customHeight="1" x14ac:dyDescent="0.25">
      <c r="A32" t="s">
        <v>98</v>
      </c>
      <c r="B32" t="s">
        <v>99</v>
      </c>
      <c r="C32" t="s">
        <v>40</v>
      </c>
      <c r="D32" s="10" t="s">
        <v>100</v>
      </c>
      <c r="E32" s="2">
        <f t="shared" si="0"/>
        <v>45123</v>
      </c>
      <c r="F32" s="3">
        <v>23.14</v>
      </c>
      <c r="G32" s="4">
        <v>39904</v>
      </c>
    </row>
    <row r="33" spans="1:7" ht="24.95" customHeight="1" x14ac:dyDescent="0.25">
      <c r="A33" t="s">
        <v>101</v>
      </c>
      <c r="B33" t="s">
        <v>102</v>
      </c>
      <c r="C33" t="s">
        <v>77</v>
      </c>
      <c r="D33" s="10" t="s">
        <v>103</v>
      </c>
      <c r="E33" s="2">
        <f t="shared" si="0"/>
        <v>37908</v>
      </c>
      <c r="F33" s="3">
        <v>19.440000000000001</v>
      </c>
      <c r="G33" s="4">
        <v>41395</v>
      </c>
    </row>
    <row r="34" spans="1:7" ht="24.95" customHeight="1" x14ac:dyDescent="0.25">
      <c r="A34" t="s">
        <v>104</v>
      </c>
      <c r="B34" t="s">
        <v>105</v>
      </c>
      <c r="C34" t="s">
        <v>9</v>
      </c>
      <c r="D34" s="10" t="s">
        <v>94</v>
      </c>
      <c r="E34" s="2">
        <f t="shared" si="0"/>
        <v>28801.5</v>
      </c>
      <c r="F34" s="3">
        <v>14.77</v>
      </c>
      <c r="G34" s="4">
        <v>40026</v>
      </c>
    </row>
    <row r="35" spans="1:7" ht="24.95" customHeight="1" x14ac:dyDescent="0.25">
      <c r="A35" t="s">
        <v>106</v>
      </c>
      <c r="B35" t="s">
        <v>107</v>
      </c>
      <c r="C35" t="s">
        <v>57</v>
      </c>
      <c r="D35" s="10" t="s">
        <v>31</v>
      </c>
      <c r="E35" s="2">
        <f t="shared" si="0"/>
        <v>41028</v>
      </c>
      <c r="F35" s="3">
        <v>21.04</v>
      </c>
      <c r="G35" s="4">
        <v>41944</v>
      </c>
    </row>
    <row r="36" spans="1:7" ht="24.95" customHeight="1" x14ac:dyDescent="0.25">
      <c r="A36" t="s">
        <v>108</v>
      </c>
      <c r="B36" t="s">
        <v>109</v>
      </c>
      <c r="C36" t="s">
        <v>13</v>
      </c>
      <c r="D36" s="10" t="s">
        <v>110</v>
      </c>
      <c r="E36" s="2">
        <f t="shared" si="0"/>
        <v>40014</v>
      </c>
      <c r="F36" s="3">
        <v>20.52</v>
      </c>
      <c r="G36" s="4">
        <v>38991</v>
      </c>
    </row>
    <row r="37" spans="1:7" ht="24.95" customHeight="1" x14ac:dyDescent="0.25">
      <c r="A37" t="s">
        <v>111</v>
      </c>
      <c r="B37" t="s">
        <v>112</v>
      </c>
      <c r="C37" t="s">
        <v>57</v>
      </c>
      <c r="D37" s="10" t="s">
        <v>31</v>
      </c>
      <c r="E37" s="2">
        <f>F37*1300</f>
        <v>30628</v>
      </c>
      <c r="F37" s="3">
        <v>23.56</v>
      </c>
      <c r="G37" s="4">
        <v>42979</v>
      </c>
    </row>
    <row r="38" spans="1:7" ht="24.95" customHeight="1" x14ac:dyDescent="0.25">
      <c r="A38" t="s">
        <v>113</v>
      </c>
      <c r="B38" t="s">
        <v>114</v>
      </c>
      <c r="C38" t="s">
        <v>64</v>
      </c>
      <c r="D38" s="10" t="s">
        <v>115</v>
      </c>
      <c r="E38" s="2">
        <v>16426</v>
      </c>
      <c r="F38" s="3">
        <v>21.06</v>
      </c>
      <c r="G38" s="4">
        <v>30864</v>
      </c>
    </row>
    <row r="39" spans="1:7" ht="24.95" customHeight="1" x14ac:dyDescent="0.25">
      <c r="A39" t="s">
        <v>116</v>
      </c>
      <c r="B39" t="s">
        <v>117</v>
      </c>
      <c r="C39" t="s">
        <v>40</v>
      </c>
      <c r="D39" s="10" t="s">
        <v>118</v>
      </c>
      <c r="E39" s="2">
        <v>18145</v>
      </c>
      <c r="F39" s="3">
        <v>17.45</v>
      </c>
      <c r="G39" s="4">
        <v>42583</v>
      </c>
    </row>
    <row r="40" spans="1:7" ht="24.95" customHeight="1" x14ac:dyDescent="0.25">
      <c r="A40" t="s">
        <v>119</v>
      </c>
      <c r="B40" t="s">
        <v>120</v>
      </c>
      <c r="C40" t="s">
        <v>40</v>
      </c>
      <c r="D40" s="10" t="s">
        <v>121</v>
      </c>
      <c r="E40" s="2">
        <f>F40*1950</f>
        <v>78058.5</v>
      </c>
      <c r="F40" s="3">
        <v>40.03</v>
      </c>
      <c r="G40" s="4">
        <v>42583</v>
      </c>
    </row>
    <row r="41" spans="1:7" ht="24.95" customHeight="1" x14ac:dyDescent="0.25">
      <c r="A41" t="s">
        <v>122</v>
      </c>
      <c r="B41" t="s">
        <v>123</v>
      </c>
      <c r="C41" t="s">
        <v>124</v>
      </c>
      <c r="D41" s="10" t="s">
        <v>110</v>
      </c>
      <c r="E41" s="2">
        <f>F41*1950</f>
        <v>33520.5</v>
      </c>
      <c r="F41" s="3">
        <v>17.190000000000001</v>
      </c>
      <c r="G41" s="4">
        <v>40330</v>
      </c>
    </row>
    <row r="42" spans="1:7" ht="24.95" customHeight="1" x14ac:dyDescent="0.25">
      <c r="A42" t="s">
        <v>125</v>
      </c>
      <c r="B42" t="s">
        <v>126</v>
      </c>
      <c r="C42" t="s">
        <v>44</v>
      </c>
      <c r="D42" s="10" t="s">
        <v>127</v>
      </c>
      <c r="E42" s="2">
        <f>F42*1560</f>
        <v>35973.599999999999</v>
      </c>
      <c r="F42" s="3">
        <v>23.06</v>
      </c>
      <c r="G42" s="4">
        <v>39203</v>
      </c>
    </row>
    <row r="43" spans="1:7" ht="24.95" customHeight="1" x14ac:dyDescent="0.25">
      <c r="A43" t="s">
        <v>128</v>
      </c>
      <c r="B43" t="s">
        <v>129</v>
      </c>
      <c r="C43" t="s">
        <v>13</v>
      </c>
      <c r="D43" s="10" t="s">
        <v>130</v>
      </c>
      <c r="E43" s="2">
        <f>F43*1950</f>
        <v>43075.5</v>
      </c>
      <c r="F43" s="3">
        <v>22.09</v>
      </c>
      <c r="G43" s="4">
        <v>32660</v>
      </c>
    </row>
    <row r="44" spans="1:7" ht="24.95" customHeight="1" x14ac:dyDescent="0.25">
      <c r="A44" t="s">
        <v>131</v>
      </c>
      <c r="B44" t="s">
        <v>132</v>
      </c>
      <c r="C44" t="s">
        <v>133</v>
      </c>
      <c r="D44" s="10" t="s">
        <v>134</v>
      </c>
      <c r="E44" s="2">
        <f>F44*1950</f>
        <v>64499.955000000002</v>
      </c>
      <c r="F44" s="3">
        <v>33.076900000000002</v>
      </c>
      <c r="G44" s="4">
        <v>42979</v>
      </c>
    </row>
    <row r="45" spans="1:7" ht="24.95" customHeight="1" x14ac:dyDescent="0.25">
      <c r="A45" s="10" t="s">
        <v>135</v>
      </c>
      <c r="B45" s="10" t="s">
        <v>136</v>
      </c>
      <c r="C45" s="10" t="s">
        <v>44</v>
      </c>
      <c r="D45" s="10" t="s">
        <v>137</v>
      </c>
      <c r="E45" s="2">
        <f>F45*1365</f>
        <v>21744.45</v>
      </c>
      <c r="F45" s="3">
        <v>15.93</v>
      </c>
      <c r="G45" s="4">
        <v>41852</v>
      </c>
    </row>
    <row r="46" spans="1:7" ht="24.95" customHeight="1" x14ac:dyDescent="0.25">
      <c r="A46" s="10" t="s">
        <v>138</v>
      </c>
      <c r="B46" s="10" t="s">
        <v>139</v>
      </c>
      <c r="C46" s="10" t="s">
        <v>57</v>
      </c>
      <c r="D46" s="10" t="s">
        <v>31</v>
      </c>
      <c r="E46" s="2">
        <f>F46*1950</f>
        <v>33988.5</v>
      </c>
      <c r="F46" s="3">
        <v>17.43</v>
      </c>
      <c r="G46" s="4">
        <v>42522</v>
      </c>
    </row>
    <row r="47" spans="1:7" ht="24.95" customHeight="1" x14ac:dyDescent="0.25">
      <c r="A47" t="s">
        <v>140</v>
      </c>
      <c r="B47" t="s">
        <v>141</v>
      </c>
      <c r="C47" t="s">
        <v>57</v>
      </c>
      <c r="D47" s="10" t="s">
        <v>71</v>
      </c>
      <c r="E47" s="2">
        <f>F47*884</f>
        <v>12959.44</v>
      </c>
      <c r="F47" s="3">
        <v>14.66</v>
      </c>
      <c r="G47" s="4">
        <v>40148</v>
      </c>
    </row>
    <row r="48" spans="1:7" ht="24.95" customHeight="1" x14ac:dyDescent="0.25">
      <c r="A48" t="s">
        <v>142</v>
      </c>
      <c r="B48" t="s">
        <v>143</v>
      </c>
      <c r="C48" t="s">
        <v>77</v>
      </c>
      <c r="D48" s="10" t="s">
        <v>144</v>
      </c>
      <c r="E48" s="2">
        <f>F48*1950</f>
        <v>33891</v>
      </c>
      <c r="F48" s="3">
        <v>17.38</v>
      </c>
      <c r="G48" s="4">
        <v>42125</v>
      </c>
    </row>
    <row r="49" spans="1:7" ht="24.95" customHeight="1" x14ac:dyDescent="0.25">
      <c r="A49" s="10" t="s">
        <v>145</v>
      </c>
      <c r="B49" s="10" t="s">
        <v>146</v>
      </c>
      <c r="C49" t="s">
        <v>9</v>
      </c>
      <c r="D49" s="10" t="s">
        <v>94</v>
      </c>
      <c r="E49" s="2">
        <f>F49*1950</f>
        <v>26988</v>
      </c>
      <c r="F49" s="3">
        <v>13.84</v>
      </c>
      <c r="G49" s="4">
        <v>40664</v>
      </c>
    </row>
    <row r="50" spans="1:7" ht="24.95" customHeight="1" x14ac:dyDescent="0.25">
      <c r="A50" t="s">
        <v>147</v>
      </c>
      <c r="B50" t="s">
        <v>39</v>
      </c>
      <c r="C50" s="10" t="s">
        <v>9</v>
      </c>
      <c r="D50" s="10" t="s">
        <v>148</v>
      </c>
      <c r="E50" s="2">
        <f>F50*1950</f>
        <v>65637</v>
      </c>
      <c r="F50" s="3">
        <v>33.659999999999997</v>
      </c>
      <c r="G50" s="4">
        <v>35674</v>
      </c>
    </row>
    <row r="51" spans="1:7" ht="24.95" customHeight="1" x14ac:dyDescent="0.25">
      <c r="A51" t="s">
        <v>149</v>
      </c>
      <c r="B51" t="s">
        <v>150</v>
      </c>
      <c r="C51" s="10" t="s">
        <v>9</v>
      </c>
      <c r="D51" s="10" t="s">
        <v>151</v>
      </c>
      <c r="E51" s="2">
        <f>F51*1300</f>
        <v>15288</v>
      </c>
      <c r="F51" s="3">
        <v>11.76</v>
      </c>
      <c r="G51" s="4">
        <v>41548</v>
      </c>
    </row>
    <row r="52" spans="1:7" ht="24.95" customHeight="1" x14ac:dyDescent="0.25">
      <c r="A52" t="s">
        <v>152</v>
      </c>
      <c r="B52" t="s">
        <v>153</v>
      </c>
      <c r="C52" s="10" t="s">
        <v>9</v>
      </c>
      <c r="D52" s="10" t="s">
        <v>154</v>
      </c>
      <c r="E52" s="2">
        <v>7901.4</v>
      </c>
      <c r="F52" s="3">
        <v>10.130000000000001</v>
      </c>
      <c r="G52" s="4">
        <v>42461</v>
      </c>
    </row>
    <row r="53" spans="1:7" ht="24.95" customHeight="1" x14ac:dyDescent="0.25">
      <c r="A53" t="s">
        <v>155</v>
      </c>
      <c r="B53" t="s">
        <v>156</v>
      </c>
      <c r="C53" s="10" t="s">
        <v>13</v>
      </c>
      <c r="D53" s="10" t="s">
        <v>157</v>
      </c>
      <c r="E53" s="2">
        <f>F53*1300</f>
        <v>17082</v>
      </c>
      <c r="F53" s="3">
        <v>13.14</v>
      </c>
      <c r="G53" s="4">
        <v>42614</v>
      </c>
    </row>
    <row r="54" spans="1:7" ht="24.95" customHeight="1" x14ac:dyDescent="0.25">
      <c r="A54" s="12" t="s">
        <v>158</v>
      </c>
      <c r="B54" t="s">
        <v>159</v>
      </c>
      <c r="C54" t="s">
        <v>9</v>
      </c>
      <c r="D54" s="10" t="s">
        <v>94</v>
      </c>
      <c r="E54" s="2">
        <f>F54*1456</f>
        <v>22393.280000000002</v>
      </c>
      <c r="F54" s="3">
        <v>15.38</v>
      </c>
      <c r="G54" s="4">
        <v>39264</v>
      </c>
    </row>
    <row r="55" spans="1:7" ht="24.95" customHeight="1" x14ac:dyDescent="0.25">
      <c r="A55" s="12" t="s">
        <v>160</v>
      </c>
      <c r="B55" t="s">
        <v>60</v>
      </c>
      <c r="C55" t="s">
        <v>64</v>
      </c>
      <c r="D55" s="10" t="s">
        <v>161</v>
      </c>
      <c r="E55" s="2">
        <f>F55*1950</f>
        <v>35743.5</v>
      </c>
      <c r="F55" s="3">
        <v>18.329999999999998</v>
      </c>
      <c r="G55" s="4">
        <v>41821</v>
      </c>
    </row>
    <row r="56" spans="1:7" ht="24.95" customHeight="1" x14ac:dyDescent="0.25">
      <c r="A56" s="12" t="s">
        <v>162</v>
      </c>
      <c r="B56" t="s">
        <v>12</v>
      </c>
      <c r="C56" t="s">
        <v>40</v>
      </c>
      <c r="D56" s="10" t="s">
        <v>163</v>
      </c>
      <c r="E56" s="2">
        <f>F56*1950</f>
        <v>48399</v>
      </c>
      <c r="F56" s="3">
        <v>24.82</v>
      </c>
      <c r="G56" s="4">
        <v>39692</v>
      </c>
    </row>
    <row r="57" spans="1:7" ht="24.95" customHeight="1" x14ac:dyDescent="0.25">
      <c r="A57" t="s">
        <v>164</v>
      </c>
      <c r="B57" t="s">
        <v>165</v>
      </c>
      <c r="C57" t="s">
        <v>9</v>
      </c>
      <c r="D57" s="10" t="s">
        <v>161</v>
      </c>
      <c r="E57" s="2">
        <f>F57*1950</f>
        <v>43933.5</v>
      </c>
      <c r="F57" s="3">
        <v>22.53</v>
      </c>
      <c r="G57" s="4">
        <v>34274</v>
      </c>
    </row>
    <row r="58" spans="1:7" ht="24.95" customHeight="1" x14ac:dyDescent="0.25">
      <c r="A58" s="12" t="s">
        <v>166</v>
      </c>
      <c r="B58" t="s">
        <v>167</v>
      </c>
      <c r="C58" t="s">
        <v>77</v>
      </c>
      <c r="D58" s="10" t="s">
        <v>144</v>
      </c>
      <c r="E58" s="2">
        <f>F58*780</f>
        <v>11918.4</v>
      </c>
      <c r="F58" s="3">
        <v>15.28</v>
      </c>
      <c r="G58" s="4">
        <v>42430</v>
      </c>
    </row>
    <row r="59" spans="1:7" ht="24.95" customHeight="1" x14ac:dyDescent="0.25">
      <c r="A59" t="s">
        <v>168</v>
      </c>
      <c r="B59" t="s">
        <v>169</v>
      </c>
      <c r="C59" t="s">
        <v>170</v>
      </c>
      <c r="D59" s="10" t="s">
        <v>171</v>
      </c>
      <c r="E59" s="2">
        <f>F59*1950</f>
        <v>61015.5</v>
      </c>
      <c r="F59" s="3">
        <v>31.29</v>
      </c>
      <c r="G59" s="4">
        <v>41244</v>
      </c>
    </row>
    <row r="60" spans="1:7" ht="24.95" customHeight="1" x14ac:dyDescent="0.25">
      <c r="A60" t="s">
        <v>172</v>
      </c>
      <c r="B60" t="s">
        <v>173</v>
      </c>
      <c r="C60" t="s">
        <v>57</v>
      </c>
      <c r="D60" s="10" t="s">
        <v>154</v>
      </c>
      <c r="E60" s="2">
        <f>F60*780</f>
        <v>8252.4</v>
      </c>
      <c r="F60" s="3">
        <v>10.58</v>
      </c>
      <c r="G60" s="4">
        <v>41974</v>
      </c>
    </row>
    <row r="61" spans="1:7" ht="24.95" customHeight="1" x14ac:dyDescent="0.25">
      <c r="A61" t="s">
        <v>174</v>
      </c>
      <c r="B61" t="s">
        <v>60</v>
      </c>
      <c r="C61" t="s">
        <v>67</v>
      </c>
      <c r="D61" s="10" t="s">
        <v>175</v>
      </c>
      <c r="E61" s="2">
        <f>F61*1560</f>
        <v>31870.799999999999</v>
      </c>
      <c r="F61" s="3">
        <v>20.43</v>
      </c>
      <c r="G61" s="4">
        <v>39173</v>
      </c>
    </row>
    <row r="62" spans="1:7" ht="24.95" customHeight="1" x14ac:dyDescent="0.25">
      <c r="A62" t="s">
        <v>176</v>
      </c>
      <c r="B62" t="s">
        <v>177</v>
      </c>
      <c r="C62" t="s">
        <v>40</v>
      </c>
      <c r="D62" s="10" t="s">
        <v>178</v>
      </c>
      <c r="E62" s="2">
        <f>F62*1950</f>
        <v>78058.5</v>
      </c>
      <c r="F62" s="3">
        <v>40.03</v>
      </c>
      <c r="G62" s="4">
        <v>42552</v>
      </c>
    </row>
    <row r="63" spans="1:7" ht="24.95" customHeight="1" x14ac:dyDescent="0.25">
      <c r="A63" t="s">
        <v>179</v>
      </c>
      <c r="B63" t="s">
        <v>180</v>
      </c>
      <c r="C63" t="s">
        <v>67</v>
      </c>
      <c r="D63" s="10" t="s">
        <v>68</v>
      </c>
      <c r="E63" s="2">
        <f>F63*780</f>
        <v>10849.8</v>
      </c>
      <c r="F63" s="3">
        <v>13.91</v>
      </c>
      <c r="G63" s="4">
        <v>42095</v>
      </c>
    </row>
    <row r="64" spans="1:7" ht="24.95" customHeight="1" x14ac:dyDescent="0.25">
      <c r="A64" t="s">
        <v>181</v>
      </c>
      <c r="B64" t="s">
        <v>182</v>
      </c>
      <c r="C64" t="s">
        <v>67</v>
      </c>
      <c r="D64" s="10" t="s">
        <v>68</v>
      </c>
      <c r="E64" s="2">
        <f>F64*1378</f>
        <v>19167.98</v>
      </c>
      <c r="F64" s="3">
        <v>13.91</v>
      </c>
      <c r="G64" s="4">
        <v>40452</v>
      </c>
    </row>
    <row r="65" spans="1:7" ht="24.95" customHeight="1" x14ac:dyDescent="0.25">
      <c r="A65" t="s">
        <v>183</v>
      </c>
      <c r="B65" t="s">
        <v>184</v>
      </c>
      <c r="C65" t="s">
        <v>9</v>
      </c>
      <c r="D65" s="10" t="s">
        <v>94</v>
      </c>
      <c r="E65" s="11">
        <f>F65*1248</f>
        <v>17222.400000000001</v>
      </c>
      <c r="F65" s="3">
        <v>13.8</v>
      </c>
      <c r="G65" s="4">
        <v>40026</v>
      </c>
    </row>
    <row r="66" spans="1:7" ht="24.95" customHeight="1" x14ac:dyDescent="0.25">
      <c r="A66" t="s">
        <v>185</v>
      </c>
      <c r="B66" t="s">
        <v>186</v>
      </c>
      <c r="C66" s="10" t="s">
        <v>57</v>
      </c>
      <c r="D66" s="10" t="s">
        <v>31</v>
      </c>
      <c r="E66" s="11">
        <f>F66*1950</f>
        <v>35743.5</v>
      </c>
      <c r="F66" s="3">
        <v>18.329999999999998</v>
      </c>
      <c r="G66" s="4">
        <v>38443</v>
      </c>
    </row>
    <row r="67" spans="1:7" ht="24.95" customHeight="1" x14ac:dyDescent="0.25">
      <c r="A67" t="s">
        <v>187</v>
      </c>
      <c r="B67" t="s">
        <v>188</v>
      </c>
      <c r="C67" t="s">
        <v>57</v>
      </c>
      <c r="D67" s="10" t="s">
        <v>31</v>
      </c>
      <c r="E67" s="2">
        <f>F67*494</f>
        <v>11124.88</v>
      </c>
      <c r="F67" s="3">
        <v>22.52</v>
      </c>
      <c r="G67" s="4">
        <v>35855</v>
      </c>
    </row>
    <row r="68" spans="1:7" ht="24.95" customHeight="1" x14ac:dyDescent="0.25">
      <c r="A68" t="s">
        <v>189</v>
      </c>
      <c r="B68" t="s">
        <v>190</v>
      </c>
      <c r="C68" t="s">
        <v>17</v>
      </c>
      <c r="D68" s="10" t="s">
        <v>49</v>
      </c>
      <c r="E68" s="11">
        <f>F68*1040</f>
        <v>18283.199999999997</v>
      </c>
      <c r="F68" s="3">
        <v>17.579999999999998</v>
      </c>
      <c r="G68" s="4">
        <v>42370</v>
      </c>
    </row>
    <row r="69" spans="1:7" ht="24.95" customHeight="1" x14ac:dyDescent="0.25">
      <c r="A69" t="s">
        <v>191</v>
      </c>
      <c r="B69" t="s">
        <v>192</v>
      </c>
      <c r="C69" t="s">
        <v>124</v>
      </c>
      <c r="D69" s="10" t="s">
        <v>193</v>
      </c>
      <c r="E69" s="2">
        <f>F69*936</f>
        <v>12982.32</v>
      </c>
      <c r="F69" s="3">
        <v>13.87</v>
      </c>
      <c r="G69" s="4">
        <v>41061</v>
      </c>
    </row>
    <row r="70" spans="1:7" ht="24.95" customHeight="1" x14ac:dyDescent="0.25">
      <c r="A70" t="s">
        <v>194</v>
      </c>
      <c r="B70" t="s">
        <v>195</v>
      </c>
      <c r="C70" t="s">
        <v>64</v>
      </c>
      <c r="D70" s="10" t="s">
        <v>196</v>
      </c>
      <c r="E70" s="11">
        <f>F70*676</f>
        <v>8740.68</v>
      </c>
      <c r="F70" s="3">
        <v>12.93</v>
      </c>
      <c r="G70" s="4">
        <v>35674</v>
      </c>
    </row>
    <row r="71" spans="1:7" ht="24.95" customHeight="1" x14ac:dyDescent="0.25">
      <c r="A71" t="s">
        <v>197</v>
      </c>
      <c r="B71" t="s">
        <v>198</v>
      </c>
      <c r="C71" t="s">
        <v>26</v>
      </c>
      <c r="D71" s="10" t="s">
        <v>37</v>
      </c>
      <c r="E71" s="2">
        <f>F71*793</f>
        <v>10887.890000000001</v>
      </c>
      <c r="F71" s="3">
        <v>13.73</v>
      </c>
      <c r="G71" s="4">
        <v>42339</v>
      </c>
    </row>
    <row r="72" spans="1:7" ht="24.95" customHeight="1" x14ac:dyDescent="0.25">
      <c r="A72" t="s">
        <v>199</v>
      </c>
      <c r="B72" t="s">
        <v>200</v>
      </c>
      <c r="C72" t="s">
        <v>170</v>
      </c>
      <c r="D72" s="10" t="s">
        <v>201</v>
      </c>
      <c r="E72" s="2">
        <f>F72*780</f>
        <v>12004.2</v>
      </c>
      <c r="F72" s="3">
        <v>15.39</v>
      </c>
      <c r="G72" s="4">
        <v>42461</v>
      </c>
    </row>
    <row r="73" spans="1:7" ht="24.95" customHeight="1" x14ac:dyDescent="0.25">
      <c r="A73" t="s">
        <v>202</v>
      </c>
      <c r="B73" t="s">
        <v>126</v>
      </c>
      <c r="C73" t="s">
        <v>13</v>
      </c>
      <c r="D73" s="10" t="s">
        <v>14</v>
      </c>
      <c r="E73" s="2">
        <f>F73*1950</f>
        <v>49764</v>
      </c>
      <c r="F73" s="3">
        <v>25.52</v>
      </c>
      <c r="G73" s="4">
        <v>33939</v>
      </c>
    </row>
    <row r="74" spans="1:7" ht="24.95" customHeight="1" x14ac:dyDescent="0.25">
      <c r="A74" s="10" t="s">
        <v>203</v>
      </c>
      <c r="B74" s="10" t="s">
        <v>204</v>
      </c>
      <c r="C74" s="10" t="s">
        <v>9</v>
      </c>
      <c r="D74" s="10" t="s">
        <v>94</v>
      </c>
      <c r="E74" s="2">
        <f>F74*936</f>
        <v>12205.439999999999</v>
      </c>
      <c r="F74" s="3">
        <v>13.04</v>
      </c>
      <c r="G74" s="4">
        <v>42795</v>
      </c>
    </row>
    <row r="75" spans="1:7" ht="24.95" customHeight="1" x14ac:dyDescent="0.25">
      <c r="A75" t="s">
        <v>203</v>
      </c>
      <c r="B75" t="s">
        <v>205</v>
      </c>
      <c r="C75" t="s">
        <v>77</v>
      </c>
      <c r="D75" s="10" t="s">
        <v>144</v>
      </c>
      <c r="E75" s="2">
        <f>F75*780</f>
        <v>11801.400000000001</v>
      </c>
      <c r="F75" s="3">
        <v>15.13</v>
      </c>
      <c r="G75" s="4">
        <v>42644</v>
      </c>
    </row>
    <row r="76" spans="1:7" ht="24.95" customHeight="1" x14ac:dyDescent="0.25">
      <c r="A76" t="s">
        <v>206</v>
      </c>
      <c r="B76" t="s">
        <v>207</v>
      </c>
      <c r="C76" t="s">
        <v>124</v>
      </c>
      <c r="D76" s="10" t="s">
        <v>110</v>
      </c>
      <c r="E76" s="2">
        <f>F76*390</f>
        <v>10058.1</v>
      </c>
      <c r="F76" s="3">
        <v>25.79</v>
      </c>
      <c r="G76" s="4">
        <v>32509</v>
      </c>
    </row>
    <row r="77" spans="1:7" ht="24.95" customHeight="1" x14ac:dyDescent="0.25">
      <c r="A77" t="s">
        <v>208</v>
      </c>
      <c r="B77" t="s">
        <v>209</v>
      </c>
      <c r="C77" t="s">
        <v>13</v>
      </c>
      <c r="D77" s="10" t="s">
        <v>14</v>
      </c>
      <c r="E77" s="2">
        <f>F77*1950</f>
        <v>47092.5</v>
      </c>
      <c r="F77" s="3">
        <v>24.15</v>
      </c>
      <c r="G77" s="4">
        <v>42217</v>
      </c>
    </row>
    <row r="78" spans="1:7" ht="24.95" customHeight="1" x14ac:dyDescent="0.25">
      <c r="A78" t="s">
        <v>210</v>
      </c>
      <c r="B78" t="s">
        <v>102</v>
      </c>
      <c r="C78" t="s">
        <v>77</v>
      </c>
      <c r="D78" s="10" t="s">
        <v>211</v>
      </c>
      <c r="E78" s="2">
        <f>F78*1950</f>
        <v>55477.5</v>
      </c>
      <c r="F78" s="3">
        <v>28.45</v>
      </c>
      <c r="G78" s="4">
        <v>42522</v>
      </c>
    </row>
    <row r="79" spans="1:7" ht="24.95" customHeight="1" x14ac:dyDescent="0.25">
      <c r="A79" t="s">
        <v>212</v>
      </c>
      <c r="B79" t="s">
        <v>213</v>
      </c>
      <c r="C79" t="s">
        <v>40</v>
      </c>
      <c r="D79" s="10" t="s">
        <v>41</v>
      </c>
      <c r="E79" s="2">
        <f>F79*780</f>
        <v>12113.4</v>
      </c>
      <c r="F79" s="3">
        <v>15.53</v>
      </c>
      <c r="G79" s="4">
        <v>39295</v>
      </c>
    </row>
    <row r="80" spans="1:7" ht="24.95" customHeight="1" x14ac:dyDescent="0.25">
      <c r="A80" t="s">
        <v>212</v>
      </c>
      <c r="B80" t="s">
        <v>214</v>
      </c>
      <c r="C80" t="s">
        <v>17</v>
      </c>
      <c r="D80" s="10" t="s">
        <v>215</v>
      </c>
      <c r="E80" s="2">
        <f>F80*1950</f>
        <v>51987</v>
      </c>
      <c r="F80" s="3">
        <v>26.66</v>
      </c>
      <c r="G80" s="4">
        <v>42767</v>
      </c>
    </row>
    <row r="81" spans="1:7" ht="24.95" customHeight="1" x14ac:dyDescent="0.25">
      <c r="A81" t="s">
        <v>216</v>
      </c>
      <c r="B81" t="s">
        <v>217</v>
      </c>
      <c r="C81" t="s">
        <v>57</v>
      </c>
      <c r="D81" s="10" t="s">
        <v>31</v>
      </c>
      <c r="E81" s="2">
        <f>F81*1300</f>
        <v>23244</v>
      </c>
      <c r="F81" s="3">
        <v>17.88</v>
      </c>
      <c r="G81" s="4">
        <v>43040</v>
      </c>
    </row>
    <row r="82" spans="1:7" ht="24.95" customHeight="1" x14ac:dyDescent="0.25">
      <c r="A82" t="s">
        <v>218</v>
      </c>
      <c r="B82" t="s">
        <v>219</v>
      </c>
      <c r="C82" t="s">
        <v>13</v>
      </c>
      <c r="D82" s="10" t="s">
        <v>220</v>
      </c>
      <c r="E82" s="2">
        <f>F82*1300</f>
        <v>27222</v>
      </c>
      <c r="F82" s="3">
        <v>20.94</v>
      </c>
      <c r="G82" s="4">
        <v>42309</v>
      </c>
    </row>
    <row r="83" spans="1:7" ht="24.95" customHeight="1" x14ac:dyDescent="0.25">
      <c r="A83" t="s">
        <v>221</v>
      </c>
      <c r="B83" t="s">
        <v>222</v>
      </c>
      <c r="C83" t="s">
        <v>13</v>
      </c>
      <c r="D83" s="10" t="s">
        <v>110</v>
      </c>
      <c r="E83" s="2">
        <f>F83*1950</f>
        <v>43914</v>
      </c>
      <c r="F83" s="3">
        <v>22.52</v>
      </c>
      <c r="G83" s="4">
        <v>36312</v>
      </c>
    </row>
    <row r="84" spans="1:7" ht="24.95" customHeight="1" x14ac:dyDescent="0.25">
      <c r="A84" t="s">
        <v>223</v>
      </c>
      <c r="B84" t="s">
        <v>224</v>
      </c>
      <c r="C84" t="s">
        <v>40</v>
      </c>
      <c r="D84" s="10" t="s">
        <v>225</v>
      </c>
      <c r="E84" s="2">
        <f>F84*1950</f>
        <v>112183.5</v>
      </c>
      <c r="F84" s="3">
        <v>57.53</v>
      </c>
      <c r="G84" s="4">
        <v>42430</v>
      </c>
    </row>
    <row r="85" spans="1:7" ht="24.95" customHeight="1" x14ac:dyDescent="0.25">
      <c r="A85" t="s">
        <v>226</v>
      </c>
      <c r="B85" t="s">
        <v>227</v>
      </c>
      <c r="C85" t="s">
        <v>17</v>
      </c>
      <c r="D85" t="s">
        <v>18</v>
      </c>
      <c r="E85" s="2">
        <f>F85*1040</f>
        <v>14279.2</v>
      </c>
      <c r="F85" s="3">
        <v>13.73</v>
      </c>
      <c r="G85" s="4">
        <v>41579</v>
      </c>
    </row>
    <row r="86" spans="1:7" ht="24.95" customHeight="1" x14ac:dyDescent="0.25">
      <c r="A86" t="s">
        <v>228</v>
      </c>
      <c r="B86" t="s">
        <v>229</v>
      </c>
      <c r="C86" t="s">
        <v>67</v>
      </c>
      <c r="D86" s="10" t="s">
        <v>230</v>
      </c>
      <c r="E86" s="2">
        <f>F86*1482</f>
        <v>33537.659999999996</v>
      </c>
      <c r="F86" s="3">
        <v>22.63</v>
      </c>
      <c r="G86" s="4">
        <v>35309</v>
      </c>
    </row>
    <row r="87" spans="1:7" ht="24.95" customHeight="1" x14ac:dyDescent="0.25">
      <c r="A87" t="s">
        <v>231</v>
      </c>
      <c r="B87" t="s">
        <v>232</v>
      </c>
      <c r="C87" t="s">
        <v>57</v>
      </c>
      <c r="D87" s="10" t="s">
        <v>31</v>
      </c>
      <c r="E87" s="2">
        <f>F87*1950</f>
        <v>48048</v>
      </c>
      <c r="F87" s="3">
        <v>24.64</v>
      </c>
      <c r="G87" s="4">
        <v>38718</v>
      </c>
    </row>
    <row r="88" spans="1:7" ht="24.95" customHeight="1" x14ac:dyDescent="0.25">
      <c r="A88" s="10" t="s">
        <v>233</v>
      </c>
      <c r="B88" t="s">
        <v>12</v>
      </c>
      <c r="C88" t="s">
        <v>234</v>
      </c>
      <c r="D88" s="10" t="s">
        <v>154</v>
      </c>
      <c r="E88" s="2">
        <f>F88*1560</f>
        <v>21060</v>
      </c>
      <c r="F88" s="3">
        <v>13.5</v>
      </c>
      <c r="G88" s="4">
        <v>35886</v>
      </c>
    </row>
    <row r="89" spans="1:7" ht="24.95" customHeight="1" x14ac:dyDescent="0.25">
      <c r="A89" t="s">
        <v>235</v>
      </c>
      <c r="B89" t="s">
        <v>236</v>
      </c>
      <c r="C89" t="s">
        <v>40</v>
      </c>
      <c r="D89" s="10" t="s">
        <v>237</v>
      </c>
      <c r="E89" s="2">
        <f>F89*1950</f>
        <v>43368</v>
      </c>
      <c r="F89" s="3">
        <v>22.24</v>
      </c>
      <c r="G89" s="4">
        <v>36100</v>
      </c>
    </row>
    <row r="90" spans="1:7" ht="24.95" customHeight="1" x14ac:dyDescent="0.25">
      <c r="A90" t="s">
        <v>235</v>
      </c>
      <c r="B90" t="s">
        <v>117</v>
      </c>
      <c r="C90" t="s">
        <v>26</v>
      </c>
      <c r="D90" s="10" t="s">
        <v>37</v>
      </c>
      <c r="E90" s="2">
        <v>21430</v>
      </c>
      <c r="F90" s="3">
        <v>13.74</v>
      </c>
      <c r="G90" s="4">
        <v>40057</v>
      </c>
    </row>
    <row r="91" spans="1:7" ht="24.95" customHeight="1" x14ac:dyDescent="0.25">
      <c r="A91" t="s">
        <v>238</v>
      </c>
      <c r="B91" t="s">
        <v>239</v>
      </c>
      <c r="C91" t="s">
        <v>67</v>
      </c>
      <c r="D91" s="10" t="s">
        <v>240</v>
      </c>
      <c r="E91" s="2">
        <f>F91*1950</f>
        <v>51610.065000000002</v>
      </c>
      <c r="F91" s="3">
        <v>26.466699999999999</v>
      </c>
      <c r="G91" s="4">
        <v>42583</v>
      </c>
    </row>
    <row r="92" spans="1:7" ht="24.95" customHeight="1" x14ac:dyDescent="0.25">
      <c r="A92" t="s">
        <v>241</v>
      </c>
      <c r="B92" t="s">
        <v>242</v>
      </c>
      <c r="C92" t="s">
        <v>170</v>
      </c>
      <c r="D92" s="10" t="s">
        <v>201</v>
      </c>
      <c r="E92" s="2">
        <v>12452</v>
      </c>
      <c r="F92" s="3">
        <v>15.97</v>
      </c>
      <c r="G92" s="4">
        <v>41518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Haisan</dc:creator>
  <cp:lastModifiedBy>Ron Pauli</cp:lastModifiedBy>
  <dcterms:created xsi:type="dcterms:W3CDTF">2018-04-20T21:11:41Z</dcterms:created>
  <dcterms:modified xsi:type="dcterms:W3CDTF">2018-04-20T21:27:17Z</dcterms:modified>
</cp:coreProperties>
</file>