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Business\Clients\Crete\Dahlberg Accounting Solutions - Crete Directory\Freedom of Information Requests\"/>
    </mc:Choice>
  </mc:AlternateContent>
  <xr:revisionPtr revIDLastSave="0" documentId="8_{63E224FF-52EA-49F7-BA1A-8DF15E7F1399}" xr6:coauthVersionLast="32" xr6:coauthVersionMax="32" xr10:uidLastSave="{00000000-0000-0000-0000-000000000000}"/>
  <bookViews>
    <workbookView xWindow="0" yWindow="0" windowWidth="11265" windowHeight="2970" firstSheet="1" activeTab="1" xr2:uid="{00000000-000D-0000-FFFF-FFFF00000000}"/>
  </bookViews>
  <sheets>
    <sheet name="Sheet1" sheetId="1" state="hidden" r:id="rId1"/>
    <sheet name="Payroll 2017" sheetId="2" r:id="rId2"/>
    <sheet name="Sheet5" sheetId="5" state="hidden" r:id="rId3"/>
    <sheet name="Assessor" sheetId="3" state="hidden" r:id="rId4"/>
    <sheet name="Highway" sheetId="4" state="hidden" r:id="rId5"/>
  </sheets>
  <definedNames>
    <definedName name="_xlnm._FilterDatabase" localSheetId="1" hidden="1">'Payroll 2017'!$A$1:$AE$29</definedName>
    <definedName name="_xlnm.Print_Titles" localSheetId="0">Sheet1!$A:$B,Sheet1!$1:$1</definedName>
    <definedName name="QB_COLUMN_10210" localSheetId="0" hidden="1">Sheet1!$E$1</definedName>
    <definedName name="QB_COLUMN_11210" localSheetId="0" hidden="1">Sheet1!$I$1</definedName>
    <definedName name="QB_COLUMN_1210" localSheetId="0" hidden="1">Sheet1!$AA$1</definedName>
    <definedName name="QB_COLUMN_12210" localSheetId="0" hidden="1">Sheet1!$C$1</definedName>
    <definedName name="QB_COLUMN_15210" localSheetId="0" hidden="1">Sheet1!#REF!</definedName>
    <definedName name="QB_COLUMN_159301" localSheetId="0" hidden="1">Sheet1!$AR$1</definedName>
    <definedName name="QB_COLUMN_16210" localSheetId="0" hidden="1">Sheet1!#REF!</definedName>
    <definedName name="QB_COLUMN_2210" localSheetId="0" hidden="1">Sheet1!$AI$1</definedName>
    <definedName name="QB_COLUMN_25210" localSheetId="0" hidden="1">Sheet1!$M$1</definedName>
    <definedName name="QB_COLUMN_26210" localSheetId="0" hidden="1">Sheet1!$K$1</definedName>
    <definedName name="QB_COLUMN_28210" localSheetId="0" hidden="1">Sheet1!#REF!</definedName>
    <definedName name="QB_COLUMN_31210" localSheetId="0" hidden="1">Sheet1!#REF!</definedName>
    <definedName name="QB_COLUMN_3210" localSheetId="0" hidden="1">Sheet1!$AE$1</definedName>
    <definedName name="QB_COLUMN_33210" localSheetId="0" hidden="1">Sheet1!$Q$1</definedName>
    <definedName name="QB_COLUMN_34210" localSheetId="0" hidden="1">Sheet1!$U$1</definedName>
    <definedName name="QB_COLUMN_35210" localSheetId="0" hidden="1">Sheet1!$O$1</definedName>
    <definedName name="QB_COLUMN_36210" localSheetId="0" hidden="1">Sheet1!$S$1</definedName>
    <definedName name="QB_COLUMN_38210" localSheetId="0" hidden="1">Sheet1!$G$1</definedName>
    <definedName name="QB_COLUMN_5210" localSheetId="0" hidden="1">Sheet1!$AG$1</definedName>
    <definedName name="QB_COLUMN_53210" localSheetId="0" hidden="1">Sheet1!$W$1</definedName>
    <definedName name="QB_COLUMN_56210" localSheetId="0" hidden="1">Sheet1!#REF!</definedName>
    <definedName name="QB_COLUMN_59210" localSheetId="0" hidden="1">Sheet1!$Y$1</definedName>
    <definedName name="QB_COLUMN_60210" localSheetId="0" hidden="1">Sheet1!$AO$1</definedName>
    <definedName name="QB_COLUMN_6210" localSheetId="0" hidden="1">Sheet1!$AC$1</definedName>
    <definedName name="QB_COLUMN_64210" localSheetId="0" hidden="1">Sheet1!#REF!</definedName>
    <definedName name="QB_COLUMN_8210" localSheetId="0" hidden="1">Sheet1!$AM$1</definedName>
    <definedName name="QB_COLUMN_9210" localSheetId="0" hidden="1">Sheet1!$AK$1</definedName>
    <definedName name="QB_DATA_0" localSheetId="0" hidden="1">Sheet1!$2:$2,Sheet1!$3:$3,Sheet1!$4:$4,Sheet1!$5:$5,Sheet1!$6:$6,Sheet1!$7:$7,Sheet1!$8:$8,Sheet1!$9:$9,Sheet1!$10:$10,Sheet1!$11:$11,Sheet1!$12:$12,Sheet1!$13:$13,Sheet1!$14:$14,Sheet1!$15:$15,Sheet1!$16:$16,Sheet1!$17:$17</definedName>
    <definedName name="QB_DATA_1" localSheetId="0" hidden="1">Sheet1!$18:$18,Sheet1!$19:$19,Sheet1!$20:$20,Sheet1!$21:$21,Sheet1!$22:$22,Sheet1!$23:$23,Sheet1!$24:$24,Sheet1!$25:$25,Sheet1!$26:$26,Sheet1!$27:$27,Sheet1!$28:$28,Sheet1!$29:$29,Sheet1!$30:$30,Sheet1!$31:$31,Sheet1!$32:$32,Sheet1!$33:$33</definedName>
    <definedName name="QB_DATA_2" localSheetId="0" hidden="1">Sheet1!$34:$34,Sheet1!$35:$35</definedName>
    <definedName name="QB_FORMULA_0" localSheetId="0" hidden="1">Sheet1!$AR$2,Sheet1!$AR$3,Sheet1!$AR$4,Sheet1!$AR$5,Sheet1!$AR$6,Sheet1!$AR$7,Sheet1!$AR$8,Sheet1!$AR$9,Sheet1!$AR$10,Sheet1!$AR$11,Sheet1!$AR$12,Sheet1!$AR$13,Sheet1!$AR$14,Sheet1!$AR$15,Sheet1!$AR$16,Sheet1!$AR$17</definedName>
    <definedName name="QB_FORMULA_1" localSheetId="0" hidden="1">Sheet1!$AR$18,Sheet1!$AR$19,Sheet1!$AR$20,Sheet1!$AR$21,Sheet1!$AR$22,Sheet1!$AR$23,Sheet1!$AR$24,Sheet1!$AR$25,Sheet1!$AR$26,Sheet1!$AR$27,Sheet1!$AR$28,Sheet1!$AR$29,Sheet1!$AR$30,Sheet1!$AR$31,Sheet1!$AR$32,Sheet1!$AR$33</definedName>
    <definedName name="QB_FORMULA_2" localSheetId="0" hidden="1">Sheet1!$AR$34,Sheet1!$AR$35,Sheet1!$C$36,Sheet1!$E$36,Sheet1!$G$36,Sheet1!$I$36,Sheet1!$K$36,Sheet1!$M$36,Sheet1!$O$36,Sheet1!$Q$36,Sheet1!$S$36,Sheet1!$U$36,Sheet1!$W$36,Sheet1!$Y$36,Sheet1!$AA$36,Sheet1!$AC$36</definedName>
    <definedName name="QB_FORMULA_3" localSheetId="0" hidden="1">Sheet1!$AE$36,Sheet1!$AG$36,Sheet1!$AI$36,Sheet1!$AK$36,Sheet1!$AM$36,Sheet1!$AO$36,Sheet1!#REF!,Sheet1!#REF!,Sheet1!#REF!,Sheet1!#REF!,Sheet1!#REF!,Sheet1!#REF!,Sheet1!$AR$36</definedName>
    <definedName name="QB_ROW_1000210" localSheetId="0" hidden="1">Sheet1!$B$11</definedName>
    <definedName name="QB_ROW_1038210" localSheetId="0" hidden="1">Sheet1!$B$34</definedName>
    <definedName name="QB_ROW_1062210" localSheetId="0" hidden="1">Sheet1!$B$2</definedName>
    <definedName name="QB_ROW_1072210" localSheetId="0" hidden="1">Sheet1!$B$27</definedName>
    <definedName name="QB_ROW_1096210" localSheetId="0" hidden="1">Sheet1!$B$6</definedName>
    <definedName name="QB_ROW_11210" localSheetId="0" hidden="1">Sheet1!$B$4</definedName>
    <definedName name="QB_ROW_1134210" localSheetId="0" hidden="1">Sheet1!$B$30</definedName>
    <definedName name="QB_ROW_1138210" localSheetId="0" hidden="1">Sheet1!$B$29</definedName>
    <definedName name="QB_ROW_1139210" localSheetId="0" hidden="1">Sheet1!$B$18</definedName>
    <definedName name="QB_ROW_16210" localSheetId="0" hidden="1">Sheet1!$B$10</definedName>
    <definedName name="QB_ROW_19210" localSheetId="0" hidden="1">Sheet1!$B$12</definedName>
    <definedName name="QB_ROW_24210" localSheetId="0" hidden="1">Sheet1!$B$20</definedName>
    <definedName name="QB_ROW_30210" localSheetId="0" hidden="1">Sheet1!$B$3</definedName>
    <definedName name="QB_ROW_31210" localSheetId="0" hidden="1">Sheet1!$B$14</definedName>
    <definedName name="QB_ROW_32210" localSheetId="0" hidden="1">Sheet1!$B$15</definedName>
    <definedName name="QB_ROW_33301" localSheetId="0" hidden="1">Sheet1!$A$36</definedName>
    <definedName name="QB_ROW_346210" localSheetId="0" hidden="1">Sheet1!$B$24</definedName>
    <definedName name="QB_ROW_39210" localSheetId="0" hidden="1">Sheet1!$B$33</definedName>
    <definedName name="QB_ROW_422210" localSheetId="0" hidden="1">Sheet1!$B$13</definedName>
    <definedName name="QB_ROW_471210" localSheetId="0" hidden="1">Sheet1!$B$28</definedName>
    <definedName name="QB_ROW_532210" localSheetId="0" hidden="1">Sheet1!$B$35</definedName>
    <definedName name="QB_ROW_538210" localSheetId="0" hidden="1">Sheet1!$B$26</definedName>
    <definedName name="QB_ROW_571210" localSheetId="0" hidden="1">Sheet1!$B$31</definedName>
    <definedName name="QB_ROW_580210" localSheetId="0" hidden="1">Sheet1!$B$19</definedName>
    <definedName name="QB_ROW_648210" localSheetId="0" hidden="1">Sheet1!$B$32</definedName>
    <definedName name="QB_ROW_655210" localSheetId="0" hidden="1">Sheet1!$B$25</definedName>
    <definedName name="QB_ROW_685210" localSheetId="0" hidden="1">Sheet1!$B$7</definedName>
    <definedName name="QB_ROW_705210" localSheetId="0" hidden="1">Sheet1!$B$5</definedName>
    <definedName name="QB_ROW_729210" localSheetId="0" hidden="1">Sheet1!$B$9</definedName>
    <definedName name="QB_ROW_765210" localSheetId="0" hidden="1">Sheet1!$B$23</definedName>
    <definedName name="QB_ROW_828210" localSheetId="0" hidden="1">Sheet1!$B$21</definedName>
    <definedName name="QB_ROW_925210" localSheetId="0" hidden="1">Sheet1!$B$8</definedName>
    <definedName name="QB_ROW_935210" localSheetId="0" hidden="1">Sheet1!$B$22</definedName>
    <definedName name="QB_ROW_951210" localSheetId="0" hidden="1">Sheet1!$B$17</definedName>
    <definedName name="QB_ROW_983210" localSheetId="0" hidden="1">Sheet1!$B$16</definedName>
    <definedName name="QBCANSUPPORTUPDATE" localSheetId="0">TRUE</definedName>
    <definedName name="QBCOMPANYFILENAME" localSheetId="0">"C:\Users\Public\Documents\Intuit\QuickBooks\Company Files\CRETE TOWNSHIP 5-10-18.QBW"</definedName>
    <definedName name="QBENDDATE" localSheetId="0">20171231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66</definedName>
    <definedName name="QBREPORTCOMPANYID" localSheetId="0">"7d472c556a5d43e59f68d3690bcc479a"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17</definedName>
    <definedName name="QBREPORTSUBCOLAXIS" localSheetId="0">0</definedName>
    <definedName name="QBREPORTTYPE" localSheetId="0">202</definedName>
    <definedName name="QBROWHEADERS" localSheetId="0">2</definedName>
    <definedName name="QBSTARTDATE" localSheetId="0">20170101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6" i="2" l="1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W5" i="2"/>
  <c r="W4" i="2"/>
  <c r="W3" i="2"/>
  <c r="G36" i="2" l="1"/>
  <c r="U36" i="2"/>
  <c r="S36" i="2"/>
  <c r="Q36" i="2"/>
  <c r="O36" i="2"/>
  <c r="M36" i="2"/>
  <c r="K36" i="2"/>
  <c r="I36" i="2"/>
  <c r="E36" i="2"/>
  <c r="B22" i="2" l="1"/>
  <c r="B21" i="2"/>
  <c r="B20" i="2"/>
  <c r="B19" i="2"/>
  <c r="B18" i="2"/>
  <c r="B17" i="2"/>
  <c r="B16" i="2"/>
  <c r="B15" i="2"/>
  <c r="B14" i="2"/>
  <c r="B13" i="2"/>
  <c r="B12" i="2"/>
  <c r="B11" i="2"/>
  <c r="B7" i="2"/>
  <c r="B10" i="2"/>
  <c r="B9" i="2"/>
  <c r="B8" i="2"/>
  <c r="B6" i="2"/>
  <c r="B5" i="2"/>
  <c r="B4" i="2"/>
  <c r="B35" i="2"/>
  <c r="B34" i="2"/>
  <c r="B33" i="2"/>
  <c r="B32" i="2"/>
  <c r="B3" i="2"/>
  <c r="B31" i="2"/>
  <c r="B30" i="2"/>
  <c r="B2" i="2"/>
  <c r="B29" i="2"/>
  <c r="B27" i="2"/>
  <c r="B26" i="2"/>
  <c r="B25" i="2"/>
  <c r="B24" i="2"/>
  <c r="AK12" i="4"/>
  <c r="AI12" i="4"/>
  <c r="AG12" i="4"/>
  <c r="AE12" i="4"/>
  <c r="AC12" i="4"/>
  <c r="AA12" i="4"/>
  <c r="Y12" i="4"/>
  <c r="W12" i="4"/>
  <c r="U12" i="4"/>
  <c r="S12" i="4"/>
  <c r="Q12" i="4"/>
  <c r="O12" i="4"/>
  <c r="M12" i="4"/>
  <c r="K12" i="4"/>
  <c r="I12" i="4"/>
  <c r="G12" i="4"/>
  <c r="E12" i="4"/>
  <c r="C12" i="4"/>
  <c r="C14" i="4" s="1"/>
  <c r="AM11" i="4"/>
  <c r="AM10" i="4"/>
  <c r="AM9" i="4"/>
  <c r="AM8" i="4"/>
  <c r="AM7" i="4"/>
  <c r="AM6" i="4"/>
  <c r="AM5" i="4"/>
  <c r="AM4" i="4"/>
  <c r="AM3" i="4"/>
  <c r="AM2" i="4"/>
  <c r="AG9" i="3"/>
  <c r="AE9" i="3"/>
  <c r="AC9" i="3"/>
  <c r="AA9" i="3"/>
  <c r="Y9" i="3"/>
  <c r="W9" i="3"/>
  <c r="U9" i="3"/>
  <c r="S9" i="3"/>
  <c r="Q9" i="3"/>
  <c r="O9" i="3"/>
  <c r="M9" i="3"/>
  <c r="K9" i="3"/>
  <c r="I9" i="3"/>
  <c r="G9" i="3"/>
  <c r="E9" i="3"/>
  <c r="C9" i="3"/>
  <c r="AI8" i="3"/>
  <c r="AI7" i="3"/>
  <c r="AI6" i="3"/>
  <c r="AI5" i="3"/>
  <c r="AI4" i="3"/>
  <c r="AI3" i="3"/>
  <c r="AI2" i="3"/>
  <c r="W2" i="2"/>
  <c r="AO36" i="1"/>
  <c r="AM36" i="1"/>
  <c r="AK36" i="1"/>
  <c r="AI36" i="1"/>
  <c r="AG36" i="1"/>
  <c r="AE36" i="1"/>
  <c r="AC36" i="1"/>
  <c r="AA36" i="1"/>
  <c r="Y36" i="1"/>
  <c r="W36" i="1"/>
  <c r="U36" i="1"/>
  <c r="S36" i="1"/>
  <c r="Q36" i="1"/>
  <c r="O36" i="1"/>
  <c r="M36" i="1"/>
  <c r="K36" i="1"/>
  <c r="I36" i="1"/>
  <c r="G36" i="1"/>
  <c r="E36" i="1"/>
  <c r="C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R5" i="1"/>
  <c r="AR4" i="1"/>
  <c r="AR3" i="1"/>
  <c r="AR2" i="1"/>
  <c r="AI9" i="3" l="1"/>
  <c r="AR36" i="1"/>
  <c r="AM12" i="4"/>
</calcChain>
</file>

<file path=xl/sharedStrings.xml><?xml version="1.0" encoding="utf-8"?>
<sst xmlns="http://schemas.openxmlformats.org/spreadsheetml/2006/main" count="392" uniqueCount="183">
  <si>
    <t>Salary</t>
  </si>
  <si>
    <t>Hourly Rate</t>
  </si>
  <si>
    <t>Hourly Rate-Mosquito Abatement</t>
  </si>
  <si>
    <t>Overtime Hourly Rate</t>
  </si>
  <si>
    <t>Retro OT Pay Subject to IMRF</t>
  </si>
  <si>
    <t>Retro Pay Subject to IMRF</t>
  </si>
  <si>
    <t>Salary - Elected Position-Clerk</t>
  </si>
  <si>
    <t>Salary - R&amp;B Comp.</t>
  </si>
  <si>
    <t>Sick Hours Used</t>
  </si>
  <si>
    <t>Vacation Hours Used</t>
  </si>
  <si>
    <t>Communication Allowance</t>
  </si>
  <si>
    <t>Elected Official</t>
  </si>
  <si>
    <t>Federal Withholding</t>
  </si>
  <si>
    <t>Medicare Employee</t>
  </si>
  <si>
    <t>Social Security Employee</t>
  </si>
  <si>
    <t>Medicare Company</t>
  </si>
  <si>
    <t>Social Security Company</t>
  </si>
  <si>
    <t>IL - Withholding</t>
  </si>
  <si>
    <t>IL - Unemployment Company</t>
  </si>
  <si>
    <t>Medicare Employee Addl Tax</t>
  </si>
  <si>
    <t>IMRF - Additional Contribution</t>
  </si>
  <si>
    <t>IMRF Employee</t>
  </si>
  <si>
    <t>Premium Cell Phone</t>
  </si>
  <si>
    <t>IMRF Employer</t>
  </si>
  <si>
    <t>TOTAL</t>
  </si>
  <si>
    <t>Boesen, Paige N</t>
  </si>
  <si>
    <t>Bradley, Garland</t>
  </si>
  <si>
    <t>Drolet, Sandy L.</t>
  </si>
  <si>
    <t>Elton, Frank A</t>
  </si>
  <si>
    <t>Grady, Walter E</t>
  </si>
  <si>
    <t>Gribbins, George</t>
  </si>
  <si>
    <t>Hodge, Robert R</t>
  </si>
  <si>
    <t>Hoffman, Pamela H</t>
  </si>
  <si>
    <t>Holubek, Kathleen J.</t>
  </si>
  <si>
    <t>Iczkowski, Pamela</t>
  </si>
  <si>
    <t>Liccar, Michael J.</t>
  </si>
  <si>
    <t>Luedtke, Rita O</t>
  </si>
  <si>
    <t>Miller, Ken</t>
  </si>
  <si>
    <t>Miller, Timothy F.</t>
  </si>
  <si>
    <t>Millsap, Tiffany</t>
  </si>
  <si>
    <t>Onorati, Tamra A</t>
  </si>
  <si>
    <t>Pearson, Stephen L</t>
  </si>
  <si>
    <t>Piacentini, James J</t>
  </si>
  <si>
    <t>Recupito, Anthony R.</t>
  </si>
  <si>
    <t>Recupito, Nicholas A</t>
  </si>
  <si>
    <t>Rosandich, Erica F</t>
  </si>
  <si>
    <t>Rosandich, Mark J</t>
  </si>
  <si>
    <t>Rzymski, John</t>
  </si>
  <si>
    <t>Tamborrino, Josephine A</t>
  </si>
  <si>
    <t>Tamez, Mary M</t>
  </si>
  <si>
    <t>Tamez, Theresa</t>
  </si>
  <si>
    <t>Terrence, Matthew A</t>
  </si>
  <si>
    <t>Vasquez, Pamela</t>
  </si>
  <si>
    <t>Veste, Christopher A</t>
  </si>
  <si>
    <t>Walters, Robert L</t>
  </si>
  <si>
    <t>Walters, Sandra L</t>
  </si>
  <si>
    <t>Waterman, Michael</t>
  </si>
  <si>
    <t>Witvoet, Sarah L</t>
  </si>
  <si>
    <t>Zimmer, Jeffery H</t>
  </si>
  <si>
    <t xml:space="preserve">Hourly </t>
  </si>
  <si>
    <t>Assessor</t>
  </si>
  <si>
    <t>Start Date</t>
  </si>
  <si>
    <t>Title</t>
  </si>
  <si>
    <t>PT Mosquito Abatement</t>
  </si>
  <si>
    <t>Township Administrator</t>
  </si>
  <si>
    <t>Deputy Assessor</t>
  </si>
  <si>
    <t>Planning Commission</t>
  </si>
  <si>
    <t>Trustee</t>
  </si>
  <si>
    <t>Township Supervisor</t>
  </si>
  <si>
    <t>Highway Commissioner</t>
  </si>
  <si>
    <t>Employee</t>
  </si>
  <si>
    <t>SS No.</t>
  </si>
  <si>
    <t>Main Phone</t>
  </si>
  <si>
    <t>Address</t>
  </si>
  <si>
    <t>Original Hire Date</t>
  </si>
  <si>
    <t>Gender</t>
  </si>
  <si>
    <t>Hire Date</t>
  </si>
  <si>
    <t>329-86-6294</t>
  </si>
  <si>
    <t>1265 Wood Street Crete, IL 60417</t>
  </si>
  <si>
    <t>Female</t>
  </si>
  <si>
    <t>236-70-0002</t>
  </si>
  <si>
    <t>708.672.6373</t>
  </si>
  <si>
    <t>525 W. Elms Court Lane Crete, IL 60417</t>
  </si>
  <si>
    <t>Male</t>
  </si>
  <si>
    <t>324-34-6684</t>
  </si>
  <si>
    <t>708-672-9445</t>
  </si>
  <si>
    <t>82 Denell Ct Crete, IL 60417</t>
  </si>
  <si>
    <t>410-58-0230</t>
  </si>
  <si>
    <t>180 W. Richton Road #102 Crete, IL 60417</t>
  </si>
  <si>
    <t>354-28-5575</t>
  </si>
  <si>
    <t>704 W. Goodenow Rd Beecher, IL 60401</t>
  </si>
  <si>
    <t>Hanus, Patricia</t>
  </si>
  <si>
    <t>326-60-7754</t>
  </si>
  <si>
    <t>120 Valleywood Dr Steger, IL 60475</t>
  </si>
  <si>
    <t>338-36-9358</t>
  </si>
  <si>
    <t>820 W. Arlington Lane Crete, IL 60417</t>
  </si>
  <si>
    <t>Hoffman, Kevin B</t>
  </si>
  <si>
    <t>321-42-3544</t>
  </si>
  <si>
    <t>PO BOX 219 Crete, IL 60417</t>
  </si>
  <si>
    <t>335-42-5423</t>
  </si>
  <si>
    <t>708.747.4807</t>
  </si>
  <si>
    <t>2149 W. Norfolk Road Crete, IL 60417</t>
  </si>
  <si>
    <t>Husum, Robert L</t>
  </si>
  <si>
    <t>341-38-1615</t>
  </si>
  <si>
    <t>29208 State Line Beecher, IL 60401</t>
  </si>
  <si>
    <t>325-50-0739</t>
  </si>
  <si>
    <t>708-754-6297</t>
  </si>
  <si>
    <t>3419 Sally Drive Steger, IL 60475</t>
  </si>
  <si>
    <t>Koelling, Charlotte G</t>
  </si>
  <si>
    <t>353-36-5112</t>
  </si>
  <si>
    <t>26020 S. Stoney Island Ave. Crete, IL 60417</t>
  </si>
  <si>
    <t>LeVault, Colin M</t>
  </si>
  <si>
    <t>347-90-5783</t>
  </si>
  <si>
    <t>1592 Austin Ave. Crete, IL 60417</t>
  </si>
  <si>
    <t>330-52-0080</t>
  </si>
  <si>
    <t>708.672.6380</t>
  </si>
  <si>
    <t>25511 S. Susan Lane Crete, IL 60417</t>
  </si>
  <si>
    <t>334-48-2606</t>
  </si>
  <si>
    <t>435 E. Goodenow Rd. Beecher, IL 60401</t>
  </si>
  <si>
    <t>356-74-2481</t>
  </si>
  <si>
    <t>708.672.7688</t>
  </si>
  <si>
    <t>1541 Mallards Cove Beecher, IL 60401</t>
  </si>
  <si>
    <t>340-70-6372</t>
  </si>
  <si>
    <t>708-367-1017</t>
  </si>
  <si>
    <t>26709 S. Woodlawn Crete, IL 60417</t>
  </si>
  <si>
    <t>357-90-5364</t>
  </si>
  <si>
    <t>1420 Douglas Lane Crete, IL 60417</t>
  </si>
  <si>
    <t>359-66-8143</t>
  </si>
  <si>
    <t>1897 Merrimack Lane Beecher, IL 60401</t>
  </si>
  <si>
    <t>553-52-6732</t>
  </si>
  <si>
    <t>26422 S Greenwood Ave Crete, IL 60417</t>
  </si>
  <si>
    <t>322-50-6737</t>
  </si>
  <si>
    <t>3612 Green Street Steger, IL 60475</t>
  </si>
  <si>
    <t>331-42-1221</t>
  </si>
  <si>
    <t>708.672.9135</t>
  </si>
  <si>
    <t>25737 Klemme Road Crete, IL 60417</t>
  </si>
  <si>
    <t>328-76-0861</t>
  </si>
  <si>
    <t>14110 Cottage Grove St. Cedar Lake, IL 46303</t>
  </si>
  <si>
    <t>325-86-0651</t>
  </si>
  <si>
    <t>26830 S. State Line Rd. Crete, IL 60417</t>
  </si>
  <si>
    <t>Rosandich, Justin R</t>
  </si>
  <si>
    <t>340-82-5645</t>
  </si>
  <si>
    <t>1575 Main Street Crete, IL 60417</t>
  </si>
  <si>
    <t>325-64-2177</t>
  </si>
  <si>
    <t>708-672-4745</t>
  </si>
  <si>
    <t>24860 S. Klemme Rd Crete, IL 60417</t>
  </si>
  <si>
    <t>335-42-6840</t>
  </si>
  <si>
    <t>3907 Montgomery Dr. Crete, IL 60417</t>
  </si>
  <si>
    <t>319-36-6637</t>
  </si>
  <si>
    <t>1364 Elizabeth St. Crete, IL 60417</t>
  </si>
  <si>
    <t>328-82-3810</t>
  </si>
  <si>
    <t>3676 Ayr Lane Crete, IL 60417</t>
  </si>
  <si>
    <t>322-96-0968</t>
  </si>
  <si>
    <t>324-64-3455</t>
  </si>
  <si>
    <t>1228 Columbia Crete, IL 60417</t>
  </si>
  <si>
    <t>350-42-5654</t>
  </si>
  <si>
    <t>17 W 37th St Steger, IL 60475</t>
  </si>
  <si>
    <t>341-74-8230</t>
  </si>
  <si>
    <t>982 263rd St Crete, IL 60417</t>
  </si>
  <si>
    <t>352-36-4940</t>
  </si>
  <si>
    <t>2865 Pine Drive Crete, IL 60417</t>
  </si>
  <si>
    <t>352-70-7125</t>
  </si>
  <si>
    <t>365 Division St. Crete, IL 60417</t>
  </si>
  <si>
    <t>338-56-2584</t>
  </si>
  <si>
    <t>641 Birch Dr. PO Box 88 Beecher, IL 60401-0088</t>
  </si>
  <si>
    <t>353-88-8886</t>
  </si>
  <si>
    <t>25915 S. Stony Island Ave. Crete, IL 60417</t>
  </si>
  <si>
    <t>325-54-9897</t>
  </si>
  <si>
    <t>250 Mallards Cove Beecher, IL 60401</t>
  </si>
  <si>
    <t>PT Office Maintenance</t>
  </si>
  <si>
    <t>Department</t>
  </si>
  <si>
    <t>Supervisor's Office</t>
  </si>
  <si>
    <t>Assessor's Office</t>
  </si>
  <si>
    <t>Highway Dept</t>
  </si>
  <si>
    <t>PT - Deputy Assessor</t>
  </si>
  <si>
    <t>PT - Maintenance Operator</t>
  </si>
  <si>
    <t>Clerk</t>
  </si>
  <si>
    <t>Highway Staff</t>
  </si>
  <si>
    <t>PT Office Staff</t>
  </si>
  <si>
    <t>PT - Office Staff</t>
  </si>
  <si>
    <t>PT - Field Staff</t>
  </si>
  <si>
    <t>Annual</t>
  </si>
  <si>
    <t>N/A - Terminated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</si>
</sst>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39" fontId="0" fillId="0" borderId="0" xfId="0" applyNumberFormat="1"/>
    <xf numFmtId="49" fontId="1" fillId="0" borderId="0" xfId="0" applyNumberFormat="1" applyFont="1" applyBorder="1" applyAlignment="1">
      <alignment horizontal="center"/>
    </xf>
    <xf numFmtId="14" fontId="3" fillId="0" borderId="0" xfId="0" applyNumberFormat="1" applyFont="1"/>
    <xf numFmtId="165" fontId="2" fillId="0" borderId="0" xfId="0" applyNumberFormat="1" applyFont="1"/>
    <xf numFmtId="164" fontId="2" fillId="0" borderId="1" xfId="0" applyNumberFormat="1" applyFont="1" applyBorder="1"/>
    <xf numFmtId="49" fontId="2" fillId="0" borderId="1" xfId="0" applyNumberFormat="1" applyFont="1" applyBorder="1"/>
    <xf numFmtId="0" fontId="0" fillId="0" borderId="0" xfId="0" applyNumberFormat="1" applyAlignment="1">
      <alignment wrapText="1"/>
    </xf>
    <xf numFmtId="49" fontId="2" fillId="0" borderId="0" xfId="0" applyNumberFormat="1" applyFont="1" applyBorder="1"/>
    <xf numFmtId="0" fontId="0" fillId="0" borderId="0" xfId="0" applyNumberFormat="1" applyBorder="1"/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/>
    <xf numFmtId="49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37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 activeCell="AT4" sqref="AT4"/>
    </sheetView>
  </sheetViews>
  <sheetFormatPr defaultRowHeight="15" x14ac:dyDescent="0.25"/>
  <cols>
    <col min="1" max="1" width="3" style="11" customWidth="1"/>
    <col min="2" max="2" width="21.42578125" style="11" customWidth="1"/>
    <col min="3" max="3" width="8.7109375" style="12" bestFit="1" customWidth="1"/>
    <col min="4" max="4" width="2.28515625" style="12" customWidth="1"/>
    <col min="5" max="5" width="9.85546875" style="12" bestFit="1" customWidth="1"/>
    <col min="6" max="6" width="2.28515625" style="12" customWidth="1"/>
    <col min="7" max="7" width="27.5703125" style="12" bestFit="1" customWidth="1"/>
    <col min="8" max="8" width="2.28515625" style="12" customWidth="1"/>
    <col min="9" max="9" width="17.85546875" style="12" bestFit="1" customWidth="1"/>
    <col min="10" max="10" width="2.28515625" style="12" customWidth="1"/>
    <col min="11" max="11" width="23.85546875" style="12" bestFit="1" customWidth="1"/>
    <col min="12" max="12" width="2.28515625" style="12" customWidth="1"/>
    <col min="13" max="13" width="21.140625" style="12" bestFit="1" customWidth="1"/>
    <col min="14" max="14" width="2.28515625" style="12" customWidth="1"/>
    <col min="15" max="15" width="25" style="12" bestFit="1" customWidth="1"/>
    <col min="16" max="16" width="2.28515625" style="12" customWidth="1"/>
    <col min="17" max="17" width="16" style="12" bestFit="1" customWidth="1"/>
    <col min="18" max="18" width="2.28515625" style="12" customWidth="1"/>
    <col min="19" max="19" width="14" style="12" bestFit="1" customWidth="1"/>
    <col min="20" max="20" width="2.28515625" style="12" customWidth="1"/>
    <col min="21" max="21" width="17.5703125" style="12" bestFit="1" customWidth="1"/>
    <col min="22" max="22" width="2.28515625" style="12" customWidth="1"/>
    <col min="23" max="23" width="22.42578125" style="12" bestFit="1" customWidth="1"/>
    <col min="24" max="24" width="2.28515625" style="12" customWidth="1"/>
    <col min="25" max="25" width="12.42578125" style="12" bestFit="1" customWidth="1"/>
    <col min="26" max="26" width="2.28515625" style="12" customWidth="1"/>
    <col min="27" max="27" width="16.7109375" style="12" bestFit="1" customWidth="1"/>
    <col min="28" max="28" width="2.28515625" style="12" customWidth="1"/>
    <col min="29" max="29" width="16.5703125" style="12" bestFit="1" customWidth="1"/>
    <col min="30" max="30" width="2.28515625" style="12" customWidth="1"/>
    <col min="31" max="31" width="20.85546875" style="12" bestFit="1" customWidth="1"/>
    <col min="32" max="32" width="2.28515625" style="12" customWidth="1"/>
    <col min="33" max="33" width="16.28515625" style="12" bestFit="1" customWidth="1"/>
    <col min="34" max="34" width="2.28515625" style="12" customWidth="1"/>
    <col min="35" max="35" width="20.5703125" style="12" bestFit="1" customWidth="1"/>
    <col min="36" max="36" width="2.28515625" style="12" customWidth="1"/>
    <col min="37" max="37" width="13.28515625" style="12" bestFit="1" customWidth="1"/>
    <col min="38" max="38" width="2.28515625" style="12" customWidth="1"/>
    <col min="39" max="39" width="24.140625" style="12" bestFit="1" customWidth="1"/>
    <col min="40" max="40" width="2.28515625" style="12" customWidth="1"/>
    <col min="41" max="41" width="24" style="12" bestFit="1" customWidth="1"/>
    <col min="42" max="43" width="2.28515625" style="12" customWidth="1"/>
    <col min="44" max="44" width="8.7109375" style="12" bestFit="1" customWidth="1"/>
  </cols>
  <sheetData>
    <row r="1" spans="1:44" s="10" customFormat="1" ht="15.75" thickBot="1" x14ac:dyDescent="0.3">
      <c r="A1" s="7"/>
      <c r="B1" s="7"/>
      <c r="C1" s="8" t="s">
        <v>0</v>
      </c>
      <c r="D1" s="9"/>
      <c r="E1" s="8" t="s">
        <v>1</v>
      </c>
      <c r="F1" s="9"/>
      <c r="G1" s="8" t="s">
        <v>2</v>
      </c>
      <c r="H1" s="9"/>
      <c r="I1" s="8" t="s">
        <v>3</v>
      </c>
      <c r="J1" s="9"/>
      <c r="K1" s="8" t="s">
        <v>4</v>
      </c>
      <c r="L1" s="9"/>
      <c r="M1" s="8" t="s">
        <v>5</v>
      </c>
      <c r="N1" s="9"/>
      <c r="O1" s="8" t="s">
        <v>6</v>
      </c>
      <c r="P1" s="9"/>
      <c r="Q1" s="8" t="s">
        <v>7</v>
      </c>
      <c r="R1" s="9"/>
      <c r="S1" s="8" t="s">
        <v>8</v>
      </c>
      <c r="T1" s="9"/>
      <c r="U1" s="8" t="s">
        <v>9</v>
      </c>
      <c r="V1" s="9"/>
      <c r="W1" s="8" t="s">
        <v>10</v>
      </c>
      <c r="X1" s="9"/>
      <c r="Y1" s="8" t="s">
        <v>11</v>
      </c>
      <c r="Z1" s="9"/>
      <c r="AA1" s="8" t="s">
        <v>12</v>
      </c>
      <c r="AB1" s="9"/>
      <c r="AC1" s="8" t="s">
        <v>13</v>
      </c>
      <c r="AD1" s="9"/>
      <c r="AE1" s="8" t="s">
        <v>14</v>
      </c>
      <c r="AF1" s="9"/>
      <c r="AG1" s="8" t="s">
        <v>15</v>
      </c>
      <c r="AH1" s="9"/>
      <c r="AI1" s="8" t="s">
        <v>16</v>
      </c>
      <c r="AJ1" s="9"/>
      <c r="AK1" s="8" t="s">
        <v>17</v>
      </c>
      <c r="AL1" s="9"/>
      <c r="AM1" s="8" t="s">
        <v>18</v>
      </c>
      <c r="AN1" s="9"/>
      <c r="AO1" s="8" t="s">
        <v>19</v>
      </c>
      <c r="AP1" s="9"/>
      <c r="AQ1" s="9"/>
      <c r="AR1" s="8" t="s">
        <v>24</v>
      </c>
    </row>
    <row r="2" spans="1:44" ht="15.75" thickTop="1" x14ac:dyDescent="0.25">
      <c r="A2" s="1"/>
      <c r="B2" s="1" t="s">
        <v>25</v>
      </c>
      <c r="C2" s="2">
        <v>0</v>
      </c>
      <c r="D2" s="3"/>
      <c r="E2" s="2">
        <v>21181.68</v>
      </c>
      <c r="F2" s="3"/>
      <c r="G2" s="2">
        <v>0</v>
      </c>
      <c r="H2" s="3"/>
      <c r="I2" s="2">
        <v>0</v>
      </c>
      <c r="J2" s="3"/>
      <c r="K2" s="2">
        <v>0</v>
      </c>
      <c r="L2" s="3"/>
      <c r="M2" s="2">
        <v>185.61</v>
      </c>
      <c r="N2" s="3"/>
      <c r="O2" s="2">
        <v>0</v>
      </c>
      <c r="P2" s="3"/>
      <c r="Q2" s="2">
        <v>0</v>
      </c>
      <c r="R2" s="3"/>
      <c r="S2" s="2">
        <v>706.16</v>
      </c>
      <c r="T2" s="3"/>
      <c r="U2" s="2">
        <v>920.08</v>
      </c>
      <c r="V2" s="3"/>
      <c r="W2" s="2">
        <v>0</v>
      </c>
      <c r="X2" s="3"/>
      <c r="Y2" s="2">
        <v>0</v>
      </c>
      <c r="Z2" s="3"/>
      <c r="AA2" s="2">
        <v>-1879</v>
      </c>
      <c r="AB2" s="3"/>
      <c r="AC2" s="2">
        <v>-333.41</v>
      </c>
      <c r="AD2" s="3"/>
      <c r="AE2" s="2">
        <v>-1425.6</v>
      </c>
      <c r="AF2" s="3"/>
      <c r="AG2" s="2">
        <v>333.41</v>
      </c>
      <c r="AH2" s="3"/>
      <c r="AI2" s="2">
        <v>1425.6</v>
      </c>
      <c r="AJ2" s="3"/>
      <c r="AK2" s="2">
        <v>-939.49</v>
      </c>
      <c r="AL2" s="3"/>
      <c r="AM2" s="2">
        <v>71.28</v>
      </c>
      <c r="AN2" s="3"/>
      <c r="AO2" s="2">
        <v>0</v>
      </c>
      <c r="AP2" s="3"/>
      <c r="AQ2" s="3"/>
      <c r="AR2" s="2">
        <f t="shared" ref="AR2:AR36" si="0">ROUND(SUM(C2:AP2),5)</f>
        <v>20246.32</v>
      </c>
    </row>
    <row r="3" spans="1:44" x14ac:dyDescent="0.25">
      <c r="A3" s="1"/>
      <c r="B3" s="1" t="s">
        <v>26</v>
      </c>
      <c r="C3" s="2">
        <v>0</v>
      </c>
      <c r="D3" s="3"/>
      <c r="E3" s="2">
        <v>1631.25</v>
      </c>
      <c r="F3" s="3"/>
      <c r="G3" s="2">
        <v>0</v>
      </c>
      <c r="H3" s="3"/>
      <c r="I3" s="2">
        <v>0</v>
      </c>
      <c r="J3" s="3"/>
      <c r="K3" s="2">
        <v>0</v>
      </c>
      <c r="L3" s="3"/>
      <c r="M3" s="2">
        <v>0</v>
      </c>
      <c r="N3" s="3"/>
      <c r="O3" s="2">
        <v>0</v>
      </c>
      <c r="P3" s="3"/>
      <c r="Q3" s="2">
        <v>0</v>
      </c>
      <c r="R3" s="3"/>
      <c r="S3" s="2">
        <v>0</v>
      </c>
      <c r="T3" s="3"/>
      <c r="U3" s="2">
        <v>0</v>
      </c>
      <c r="V3" s="3"/>
      <c r="W3" s="2">
        <v>0</v>
      </c>
      <c r="X3" s="3"/>
      <c r="Y3" s="2">
        <v>0</v>
      </c>
      <c r="Z3" s="3"/>
      <c r="AA3" s="2">
        <v>-446</v>
      </c>
      <c r="AB3" s="3"/>
      <c r="AC3" s="2">
        <v>-23.65</v>
      </c>
      <c r="AD3" s="3"/>
      <c r="AE3" s="2">
        <v>-101.14</v>
      </c>
      <c r="AF3" s="3"/>
      <c r="AG3" s="2">
        <v>23.65</v>
      </c>
      <c r="AH3" s="3"/>
      <c r="AI3" s="2">
        <v>101.14</v>
      </c>
      <c r="AJ3" s="3"/>
      <c r="AK3" s="2">
        <v>-63.68</v>
      </c>
      <c r="AL3" s="3"/>
      <c r="AM3" s="2">
        <v>8.9700000000000006</v>
      </c>
      <c r="AN3" s="3"/>
      <c r="AO3" s="2">
        <v>0</v>
      </c>
      <c r="AP3" s="3"/>
      <c r="AQ3" s="3"/>
      <c r="AR3" s="2">
        <f t="shared" si="0"/>
        <v>1130.54</v>
      </c>
    </row>
    <row r="4" spans="1:44" x14ac:dyDescent="0.25">
      <c r="A4" s="1"/>
      <c r="B4" s="1" t="s">
        <v>27</v>
      </c>
      <c r="C4" s="2">
        <v>38836.080000000002</v>
      </c>
      <c r="D4" s="3"/>
      <c r="E4" s="2">
        <v>0</v>
      </c>
      <c r="F4" s="3"/>
      <c r="G4" s="2">
        <v>0</v>
      </c>
      <c r="H4" s="3"/>
      <c r="I4" s="2">
        <v>0</v>
      </c>
      <c r="J4" s="3"/>
      <c r="K4" s="2">
        <v>0</v>
      </c>
      <c r="L4" s="3"/>
      <c r="M4" s="2">
        <v>0</v>
      </c>
      <c r="N4" s="3"/>
      <c r="O4" s="2">
        <v>0</v>
      </c>
      <c r="P4" s="3"/>
      <c r="Q4" s="2">
        <v>0</v>
      </c>
      <c r="R4" s="3"/>
      <c r="S4" s="2">
        <v>0</v>
      </c>
      <c r="T4" s="3"/>
      <c r="U4" s="2">
        <v>0</v>
      </c>
      <c r="V4" s="3"/>
      <c r="W4" s="2">
        <v>0</v>
      </c>
      <c r="X4" s="3"/>
      <c r="Y4" s="2">
        <v>0</v>
      </c>
      <c r="Z4" s="3"/>
      <c r="AA4" s="2">
        <v>-4752</v>
      </c>
      <c r="AB4" s="3"/>
      <c r="AC4" s="2">
        <v>-563.12</v>
      </c>
      <c r="AD4" s="3"/>
      <c r="AE4" s="2">
        <v>-2407.84</v>
      </c>
      <c r="AF4" s="3"/>
      <c r="AG4" s="2">
        <v>563.12</v>
      </c>
      <c r="AH4" s="3"/>
      <c r="AI4" s="2">
        <v>2407.84</v>
      </c>
      <c r="AJ4" s="3"/>
      <c r="AK4" s="2">
        <v>-1576.3</v>
      </c>
      <c r="AL4" s="3"/>
      <c r="AM4" s="2">
        <v>0</v>
      </c>
      <c r="AN4" s="3"/>
      <c r="AO4" s="2">
        <v>0</v>
      </c>
      <c r="AP4" s="3"/>
      <c r="AQ4" s="3"/>
      <c r="AR4" s="2">
        <f t="shared" si="0"/>
        <v>32507.78</v>
      </c>
    </row>
    <row r="5" spans="1:44" x14ac:dyDescent="0.25">
      <c r="A5" s="1"/>
      <c r="B5" s="1" t="s">
        <v>28</v>
      </c>
      <c r="C5" s="2">
        <v>4800</v>
      </c>
      <c r="D5" s="3"/>
      <c r="E5" s="2">
        <v>0</v>
      </c>
      <c r="F5" s="3"/>
      <c r="G5" s="2">
        <v>0</v>
      </c>
      <c r="H5" s="3"/>
      <c r="I5" s="2">
        <v>0</v>
      </c>
      <c r="J5" s="3"/>
      <c r="K5" s="2">
        <v>0</v>
      </c>
      <c r="L5" s="3"/>
      <c r="M5" s="2">
        <v>0</v>
      </c>
      <c r="N5" s="3"/>
      <c r="O5" s="2">
        <v>0</v>
      </c>
      <c r="P5" s="3"/>
      <c r="Q5" s="2">
        <v>0</v>
      </c>
      <c r="R5" s="3"/>
      <c r="S5" s="2">
        <v>0</v>
      </c>
      <c r="T5" s="3"/>
      <c r="U5" s="2">
        <v>0</v>
      </c>
      <c r="V5" s="3"/>
      <c r="W5" s="2">
        <v>0</v>
      </c>
      <c r="X5" s="3"/>
      <c r="Y5" s="2">
        <v>0</v>
      </c>
      <c r="Z5" s="3"/>
      <c r="AA5" s="2">
        <v>0</v>
      </c>
      <c r="AB5" s="3"/>
      <c r="AC5" s="2">
        <v>-69.599999999999994</v>
      </c>
      <c r="AD5" s="3"/>
      <c r="AE5" s="2">
        <v>-297.60000000000002</v>
      </c>
      <c r="AF5" s="3"/>
      <c r="AG5" s="2">
        <v>69.599999999999994</v>
      </c>
      <c r="AH5" s="3"/>
      <c r="AI5" s="2">
        <v>297.60000000000002</v>
      </c>
      <c r="AJ5" s="3"/>
      <c r="AK5" s="2">
        <v>-194.86</v>
      </c>
      <c r="AL5" s="3"/>
      <c r="AM5" s="2">
        <v>0</v>
      </c>
      <c r="AN5" s="3"/>
      <c r="AO5" s="2">
        <v>0</v>
      </c>
      <c r="AP5" s="3"/>
      <c r="AQ5" s="3"/>
      <c r="AR5" s="2">
        <f t="shared" si="0"/>
        <v>4605.1400000000003</v>
      </c>
    </row>
    <row r="6" spans="1:44" x14ac:dyDescent="0.25">
      <c r="A6" s="1"/>
      <c r="B6" s="1" t="s">
        <v>29</v>
      </c>
      <c r="C6" s="2">
        <v>4800</v>
      </c>
      <c r="D6" s="3"/>
      <c r="E6" s="2">
        <v>0</v>
      </c>
      <c r="F6" s="3"/>
      <c r="G6" s="2">
        <v>0</v>
      </c>
      <c r="H6" s="3"/>
      <c r="I6" s="2">
        <v>0</v>
      </c>
      <c r="J6" s="3"/>
      <c r="K6" s="2">
        <v>0</v>
      </c>
      <c r="L6" s="3"/>
      <c r="M6" s="2">
        <v>0</v>
      </c>
      <c r="N6" s="3"/>
      <c r="O6" s="2">
        <v>0</v>
      </c>
      <c r="P6" s="3"/>
      <c r="Q6" s="2">
        <v>0</v>
      </c>
      <c r="R6" s="3"/>
      <c r="S6" s="2">
        <v>0</v>
      </c>
      <c r="T6" s="3"/>
      <c r="U6" s="2">
        <v>0</v>
      </c>
      <c r="V6" s="3"/>
      <c r="W6" s="2">
        <v>0</v>
      </c>
      <c r="X6" s="3"/>
      <c r="Y6" s="2">
        <v>0</v>
      </c>
      <c r="Z6" s="3"/>
      <c r="AA6" s="2">
        <v>-252</v>
      </c>
      <c r="AB6" s="3"/>
      <c r="AC6" s="2">
        <v>-69.599999999999994</v>
      </c>
      <c r="AD6" s="3"/>
      <c r="AE6" s="2">
        <v>-297.60000000000002</v>
      </c>
      <c r="AF6" s="3"/>
      <c r="AG6" s="2">
        <v>69.599999999999994</v>
      </c>
      <c r="AH6" s="3"/>
      <c r="AI6" s="2">
        <v>297.60000000000002</v>
      </c>
      <c r="AJ6" s="3"/>
      <c r="AK6" s="2">
        <v>-204</v>
      </c>
      <c r="AL6" s="3"/>
      <c r="AM6" s="2">
        <v>0</v>
      </c>
      <c r="AN6" s="3"/>
      <c r="AO6" s="2">
        <v>0</v>
      </c>
      <c r="AP6" s="3"/>
      <c r="AQ6" s="3"/>
      <c r="AR6" s="2">
        <f t="shared" si="0"/>
        <v>4344</v>
      </c>
    </row>
    <row r="7" spans="1:44" x14ac:dyDescent="0.25">
      <c r="A7" s="1"/>
      <c r="B7" s="1" t="s">
        <v>30</v>
      </c>
      <c r="C7" s="2">
        <v>0</v>
      </c>
      <c r="D7" s="3"/>
      <c r="E7" s="2">
        <v>150</v>
      </c>
      <c r="F7" s="3"/>
      <c r="G7" s="2">
        <v>0</v>
      </c>
      <c r="H7" s="3"/>
      <c r="I7" s="2">
        <v>0</v>
      </c>
      <c r="J7" s="3"/>
      <c r="K7" s="2">
        <v>0</v>
      </c>
      <c r="L7" s="3"/>
      <c r="M7" s="2">
        <v>0</v>
      </c>
      <c r="N7" s="3"/>
      <c r="O7" s="2">
        <v>0</v>
      </c>
      <c r="P7" s="3"/>
      <c r="Q7" s="2">
        <v>0</v>
      </c>
      <c r="R7" s="3"/>
      <c r="S7" s="2">
        <v>0</v>
      </c>
      <c r="T7" s="3"/>
      <c r="U7" s="2">
        <v>0</v>
      </c>
      <c r="V7" s="3"/>
      <c r="W7" s="2">
        <v>0</v>
      </c>
      <c r="X7" s="3"/>
      <c r="Y7" s="2">
        <v>0</v>
      </c>
      <c r="Z7" s="3"/>
      <c r="AA7" s="2">
        <v>0</v>
      </c>
      <c r="AB7" s="3"/>
      <c r="AC7" s="2">
        <v>-2.1800000000000002</v>
      </c>
      <c r="AD7" s="3"/>
      <c r="AE7" s="2">
        <v>-9.3000000000000007</v>
      </c>
      <c r="AF7" s="3"/>
      <c r="AG7" s="2">
        <v>2.1800000000000002</v>
      </c>
      <c r="AH7" s="3"/>
      <c r="AI7" s="2">
        <v>9.3000000000000007</v>
      </c>
      <c r="AJ7" s="3"/>
      <c r="AK7" s="2">
        <v>0</v>
      </c>
      <c r="AL7" s="3"/>
      <c r="AM7" s="2">
        <v>0</v>
      </c>
      <c r="AN7" s="3"/>
      <c r="AO7" s="2">
        <v>0</v>
      </c>
      <c r="AP7" s="3"/>
      <c r="AQ7" s="3"/>
      <c r="AR7" s="2">
        <f t="shared" si="0"/>
        <v>150</v>
      </c>
    </row>
    <row r="8" spans="1:44" x14ac:dyDescent="0.25">
      <c r="A8" s="1"/>
      <c r="B8" s="1" t="s">
        <v>31</v>
      </c>
      <c r="C8" s="2">
        <v>4800</v>
      </c>
      <c r="D8" s="3"/>
      <c r="E8" s="2">
        <v>0</v>
      </c>
      <c r="F8" s="3"/>
      <c r="G8" s="2">
        <v>0</v>
      </c>
      <c r="H8" s="3"/>
      <c r="I8" s="2">
        <v>0</v>
      </c>
      <c r="J8" s="3"/>
      <c r="K8" s="2">
        <v>0</v>
      </c>
      <c r="L8" s="3"/>
      <c r="M8" s="2">
        <v>0</v>
      </c>
      <c r="N8" s="3"/>
      <c r="O8" s="2">
        <v>0</v>
      </c>
      <c r="P8" s="3"/>
      <c r="Q8" s="2">
        <v>0</v>
      </c>
      <c r="R8" s="3"/>
      <c r="S8" s="2">
        <v>0</v>
      </c>
      <c r="T8" s="3"/>
      <c r="U8" s="2">
        <v>0</v>
      </c>
      <c r="V8" s="3"/>
      <c r="W8" s="2">
        <v>0</v>
      </c>
      <c r="X8" s="3"/>
      <c r="Y8" s="2">
        <v>0</v>
      </c>
      <c r="Z8" s="3"/>
      <c r="AA8" s="2">
        <v>0</v>
      </c>
      <c r="AB8" s="3"/>
      <c r="AC8" s="2">
        <v>-69.599999999999994</v>
      </c>
      <c r="AD8" s="3"/>
      <c r="AE8" s="2">
        <v>-297.60000000000002</v>
      </c>
      <c r="AF8" s="3"/>
      <c r="AG8" s="2">
        <v>69.599999999999994</v>
      </c>
      <c r="AH8" s="3"/>
      <c r="AI8" s="2">
        <v>297.60000000000002</v>
      </c>
      <c r="AJ8" s="3"/>
      <c r="AK8" s="2">
        <v>-204</v>
      </c>
      <c r="AL8" s="3"/>
      <c r="AM8" s="2">
        <v>0</v>
      </c>
      <c r="AN8" s="3"/>
      <c r="AO8" s="2">
        <v>0</v>
      </c>
      <c r="AP8" s="3"/>
      <c r="AQ8" s="3"/>
      <c r="AR8" s="2">
        <f t="shared" si="0"/>
        <v>4596</v>
      </c>
    </row>
    <row r="9" spans="1:44" x14ac:dyDescent="0.25">
      <c r="A9" s="1"/>
      <c r="B9" s="1" t="s">
        <v>32</v>
      </c>
      <c r="C9" s="2">
        <v>0</v>
      </c>
      <c r="D9" s="3"/>
      <c r="E9" s="2">
        <v>0</v>
      </c>
      <c r="F9" s="3"/>
      <c r="G9" s="2">
        <v>0</v>
      </c>
      <c r="H9" s="3"/>
      <c r="I9" s="2">
        <v>0</v>
      </c>
      <c r="J9" s="3"/>
      <c r="K9" s="2">
        <v>0</v>
      </c>
      <c r="L9" s="3"/>
      <c r="M9" s="2">
        <v>0</v>
      </c>
      <c r="N9" s="3"/>
      <c r="O9" s="2">
        <v>0</v>
      </c>
      <c r="P9" s="3"/>
      <c r="Q9" s="2">
        <v>0</v>
      </c>
      <c r="R9" s="3"/>
      <c r="S9" s="2">
        <v>0</v>
      </c>
      <c r="T9" s="3"/>
      <c r="U9" s="2">
        <v>0</v>
      </c>
      <c r="V9" s="3"/>
      <c r="W9" s="2">
        <v>0</v>
      </c>
      <c r="X9" s="3"/>
      <c r="Y9" s="2">
        <v>273.18</v>
      </c>
      <c r="Z9" s="3"/>
      <c r="AA9" s="2">
        <v>-20</v>
      </c>
      <c r="AB9" s="3"/>
      <c r="AC9" s="2">
        <v>-3.96</v>
      </c>
      <c r="AD9" s="3"/>
      <c r="AE9" s="2">
        <v>-16.940000000000001</v>
      </c>
      <c r="AF9" s="3"/>
      <c r="AG9" s="2">
        <v>3.96</v>
      </c>
      <c r="AH9" s="3"/>
      <c r="AI9" s="2">
        <v>16.940000000000001</v>
      </c>
      <c r="AJ9" s="3"/>
      <c r="AK9" s="2">
        <v>-10.24</v>
      </c>
      <c r="AL9" s="3"/>
      <c r="AM9" s="2">
        <v>0</v>
      </c>
      <c r="AN9" s="3"/>
      <c r="AO9" s="2">
        <v>0</v>
      </c>
      <c r="AP9" s="3"/>
      <c r="AQ9" s="3"/>
      <c r="AR9" s="2">
        <f t="shared" si="0"/>
        <v>242.94</v>
      </c>
    </row>
    <row r="10" spans="1:44" x14ac:dyDescent="0.25">
      <c r="A10" s="1"/>
      <c r="B10" s="1" t="s">
        <v>33</v>
      </c>
      <c r="C10" s="2">
        <v>0</v>
      </c>
      <c r="D10" s="3"/>
      <c r="E10" s="2">
        <v>0</v>
      </c>
      <c r="F10" s="3"/>
      <c r="G10" s="2">
        <v>0</v>
      </c>
      <c r="H10" s="3"/>
      <c r="I10" s="2">
        <v>0</v>
      </c>
      <c r="J10" s="3"/>
      <c r="K10" s="2">
        <v>0</v>
      </c>
      <c r="L10" s="3"/>
      <c r="M10" s="2">
        <v>0</v>
      </c>
      <c r="N10" s="3"/>
      <c r="O10" s="2">
        <v>0</v>
      </c>
      <c r="P10" s="3"/>
      <c r="Q10" s="2">
        <v>0</v>
      </c>
      <c r="R10" s="3"/>
      <c r="S10" s="2">
        <v>0</v>
      </c>
      <c r="T10" s="3"/>
      <c r="U10" s="2">
        <v>0</v>
      </c>
      <c r="V10" s="3"/>
      <c r="W10" s="2">
        <v>0</v>
      </c>
      <c r="X10" s="3"/>
      <c r="Y10" s="2">
        <v>7185.54</v>
      </c>
      <c r="Z10" s="3"/>
      <c r="AA10" s="2">
        <v>0</v>
      </c>
      <c r="AB10" s="3"/>
      <c r="AC10" s="2">
        <v>-104.19</v>
      </c>
      <c r="AD10" s="3"/>
      <c r="AE10" s="2">
        <v>-445.5</v>
      </c>
      <c r="AF10" s="3"/>
      <c r="AG10" s="2">
        <v>104.19</v>
      </c>
      <c r="AH10" s="3"/>
      <c r="AI10" s="2">
        <v>445.5</v>
      </c>
      <c r="AJ10" s="3"/>
      <c r="AK10" s="2">
        <v>-309.42</v>
      </c>
      <c r="AL10" s="3"/>
      <c r="AM10" s="2">
        <v>0</v>
      </c>
      <c r="AN10" s="3"/>
      <c r="AO10" s="2">
        <v>0</v>
      </c>
      <c r="AP10" s="3"/>
      <c r="AQ10" s="3"/>
      <c r="AR10" s="2">
        <f t="shared" si="0"/>
        <v>6876.12</v>
      </c>
    </row>
    <row r="11" spans="1:44" x14ac:dyDescent="0.25">
      <c r="A11" s="1"/>
      <c r="B11" s="1" t="s">
        <v>34</v>
      </c>
      <c r="C11" s="2">
        <v>0</v>
      </c>
      <c r="D11" s="3"/>
      <c r="E11" s="2">
        <v>4715</v>
      </c>
      <c r="F11" s="3"/>
      <c r="G11" s="2">
        <v>0</v>
      </c>
      <c r="H11" s="3"/>
      <c r="I11" s="2">
        <v>0</v>
      </c>
      <c r="J11" s="3"/>
      <c r="K11" s="2">
        <v>0</v>
      </c>
      <c r="L11" s="3"/>
      <c r="M11" s="2">
        <v>0</v>
      </c>
      <c r="N11" s="3"/>
      <c r="O11" s="2">
        <v>0</v>
      </c>
      <c r="P11" s="3"/>
      <c r="Q11" s="2">
        <v>0</v>
      </c>
      <c r="R11" s="3"/>
      <c r="S11" s="2">
        <v>0</v>
      </c>
      <c r="T11" s="3"/>
      <c r="U11" s="2">
        <v>0</v>
      </c>
      <c r="V11" s="3"/>
      <c r="W11" s="2">
        <v>0</v>
      </c>
      <c r="X11" s="3"/>
      <c r="Y11" s="2">
        <v>0</v>
      </c>
      <c r="Z11" s="3"/>
      <c r="AA11" s="2">
        <v>0</v>
      </c>
      <c r="AB11" s="3"/>
      <c r="AC11" s="2">
        <v>-68.37</v>
      </c>
      <c r="AD11" s="3"/>
      <c r="AE11" s="2">
        <v>-292.33</v>
      </c>
      <c r="AF11" s="3"/>
      <c r="AG11" s="2">
        <v>68.37</v>
      </c>
      <c r="AH11" s="3"/>
      <c r="AI11" s="2">
        <v>292.33</v>
      </c>
      <c r="AJ11" s="3"/>
      <c r="AK11" s="2">
        <v>-192.68</v>
      </c>
      <c r="AL11" s="3"/>
      <c r="AM11" s="2">
        <v>25.93</v>
      </c>
      <c r="AN11" s="3"/>
      <c r="AO11" s="2">
        <v>0</v>
      </c>
      <c r="AP11" s="3"/>
      <c r="AQ11" s="3"/>
      <c r="AR11" s="2">
        <f t="shared" si="0"/>
        <v>4548.25</v>
      </c>
    </row>
    <row r="12" spans="1:44" x14ac:dyDescent="0.25">
      <c r="A12" s="1"/>
      <c r="B12" s="1" t="s">
        <v>35</v>
      </c>
      <c r="C12" s="2">
        <v>22870.32</v>
      </c>
      <c r="D12" s="3"/>
      <c r="E12" s="2">
        <v>0</v>
      </c>
      <c r="F12" s="3"/>
      <c r="G12" s="2">
        <v>0</v>
      </c>
      <c r="H12" s="3"/>
      <c r="I12" s="2">
        <v>0</v>
      </c>
      <c r="J12" s="3"/>
      <c r="K12" s="2">
        <v>0</v>
      </c>
      <c r="L12" s="3"/>
      <c r="M12" s="2">
        <v>0</v>
      </c>
      <c r="N12" s="3"/>
      <c r="O12" s="2">
        <v>0</v>
      </c>
      <c r="P12" s="3"/>
      <c r="Q12" s="2">
        <v>0</v>
      </c>
      <c r="R12" s="3"/>
      <c r="S12" s="2">
        <v>0</v>
      </c>
      <c r="T12" s="3"/>
      <c r="U12" s="2">
        <v>0</v>
      </c>
      <c r="V12" s="3"/>
      <c r="W12" s="2">
        <v>0</v>
      </c>
      <c r="X12" s="3"/>
      <c r="Y12" s="2">
        <v>0</v>
      </c>
      <c r="Z12" s="3"/>
      <c r="AA12" s="2">
        <v>-1320</v>
      </c>
      <c r="AB12" s="3"/>
      <c r="AC12" s="2">
        <v>-331.62</v>
      </c>
      <c r="AD12" s="3"/>
      <c r="AE12" s="2">
        <v>-1417.96</v>
      </c>
      <c r="AF12" s="3"/>
      <c r="AG12" s="2">
        <v>331.62</v>
      </c>
      <c r="AH12" s="3"/>
      <c r="AI12" s="2">
        <v>1417.96</v>
      </c>
      <c r="AJ12" s="3"/>
      <c r="AK12" s="2">
        <v>-928.32</v>
      </c>
      <c r="AL12" s="3"/>
      <c r="AM12" s="2">
        <v>0</v>
      </c>
      <c r="AN12" s="3"/>
      <c r="AO12" s="2">
        <v>0</v>
      </c>
      <c r="AP12" s="3"/>
      <c r="AQ12" s="3"/>
      <c r="AR12" s="2">
        <f t="shared" si="0"/>
        <v>20622</v>
      </c>
    </row>
    <row r="13" spans="1:44" x14ac:dyDescent="0.25">
      <c r="A13" s="1"/>
      <c r="B13" s="1" t="s">
        <v>36</v>
      </c>
      <c r="C13" s="2">
        <v>0</v>
      </c>
      <c r="D13" s="3"/>
      <c r="E13" s="2">
        <v>150</v>
      </c>
      <c r="F13" s="3"/>
      <c r="G13" s="2">
        <v>0</v>
      </c>
      <c r="H13" s="3"/>
      <c r="I13" s="2">
        <v>0</v>
      </c>
      <c r="J13" s="3"/>
      <c r="K13" s="2">
        <v>0</v>
      </c>
      <c r="L13" s="3"/>
      <c r="M13" s="2">
        <v>0</v>
      </c>
      <c r="N13" s="3"/>
      <c r="O13" s="2">
        <v>0</v>
      </c>
      <c r="P13" s="3"/>
      <c r="Q13" s="2">
        <v>0</v>
      </c>
      <c r="R13" s="3"/>
      <c r="S13" s="2">
        <v>0</v>
      </c>
      <c r="T13" s="3"/>
      <c r="U13" s="2">
        <v>0</v>
      </c>
      <c r="V13" s="3"/>
      <c r="W13" s="2">
        <v>0</v>
      </c>
      <c r="X13" s="3"/>
      <c r="Y13" s="2">
        <v>0</v>
      </c>
      <c r="Z13" s="3"/>
      <c r="AA13" s="2">
        <v>0</v>
      </c>
      <c r="AB13" s="3"/>
      <c r="AC13" s="2">
        <v>-2.1800000000000002</v>
      </c>
      <c r="AD13" s="3"/>
      <c r="AE13" s="2">
        <v>-9.3000000000000007</v>
      </c>
      <c r="AF13" s="3"/>
      <c r="AG13" s="2">
        <v>2.1800000000000002</v>
      </c>
      <c r="AH13" s="3"/>
      <c r="AI13" s="2">
        <v>9.3000000000000007</v>
      </c>
      <c r="AJ13" s="3"/>
      <c r="AK13" s="2">
        <v>-7.43</v>
      </c>
      <c r="AL13" s="3"/>
      <c r="AM13" s="2">
        <v>0</v>
      </c>
      <c r="AN13" s="3"/>
      <c r="AO13" s="2">
        <v>0</v>
      </c>
      <c r="AP13" s="3"/>
      <c r="AQ13" s="3"/>
      <c r="AR13" s="2">
        <f t="shared" si="0"/>
        <v>142.57</v>
      </c>
    </row>
    <row r="14" spans="1:44" x14ac:dyDescent="0.25">
      <c r="A14" s="1"/>
      <c r="B14" s="1" t="s">
        <v>37</v>
      </c>
      <c r="C14" s="2">
        <v>0</v>
      </c>
      <c r="D14" s="3"/>
      <c r="E14" s="2">
        <v>55360.32</v>
      </c>
      <c r="F14" s="3"/>
      <c r="G14" s="2">
        <v>0</v>
      </c>
      <c r="H14" s="3"/>
      <c r="I14" s="2">
        <v>1025.3699999999999</v>
      </c>
      <c r="J14" s="3"/>
      <c r="K14" s="2">
        <v>0</v>
      </c>
      <c r="L14" s="3"/>
      <c r="M14" s="2">
        <v>324</v>
      </c>
      <c r="N14" s="3"/>
      <c r="O14" s="2">
        <v>0</v>
      </c>
      <c r="P14" s="3"/>
      <c r="Q14" s="2">
        <v>0</v>
      </c>
      <c r="R14" s="3"/>
      <c r="S14" s="2">
        <v>2400.4</v>
      </c>
      <c r="T14" s="3"/>
      <c r="U14" s="2">
        <v>5339.68</v>
      </c>
      <c r="V14" s="3"/>
      <c r="W14" s="2">
        <v>0</v>
      </c>
      <c r="X14" s="3"/>
      <c r="Y14" s="2">
        <v>0</v>
      </c>
      <c r="Z14" s="3"/>
      <c r="AA14" s="2">
        <v>-10547</v>
      </c>
      <c r="AB14" s="3"/>
      <c r="AC14" s="2">
        <v>-934.52</v>
      </c>
      <c r="AD14" s="3"/>
      <c r="AE14" s="2">
        <v>-3995.89</v>
      </c>
      <c r="AF14" s="3"/>
      <c r="AG14" s="2">
        <v>934.52</v>
      </c>
      <c r="AH14" s="3"/>
      <c r="AI14" s="2">
        <v>3995.89</v>
      </c>
      <c r="AJ14" s="3"/>
      <c r="AK14" s="2">
        <v>-2619.1799999999998</v>
      </c>
      <c r="AL14" s="3"/>
      <c r="AM14" s="2">
        <v>71.28</v>
      </c>
      <c r="AN14" s="3"/>
      <c r="AO14" s="2">
        <v>0</v>
      </c>
      <c r="AP14" s="3"/>
      <c r="AQ14" s="3"/>
      <c r="AR14" s="2">
        <f t="shared" si="0"/>
        <v>51354.87</v>
      </c>
    </row>
    <row r="15" spans="1:44" x14ac:dyDescent="0.25">
      <c r="A15" s="1"/>
      <c r="B15" s="1" t="s">
        <v>38</v>
      </c>
      <c r="C15" s="2">
        <v>0</v>
      </c>
      <c r="D15" s="3"/>
      <c r="E15" s="2">
        <v>62429.37</v>
      </c>
      <c r="F15" s="3"/>
      <c r="G15" s="2">
        <v>0</v>
      </c>
      <c r="H15" s="3"/>
      <c r="I15" s="2">
        <v>2560.84</v>
      </c>
      <c r="J15" s="3"/>
      <c r="K15" s="2">
        <v>6.16</v>
      </c>
      <c r="L15" s="3"/>
      <c r="M15" s="2">
        <v>324</v>
      </c>
      <c r="N15" s="3"/>
      <c r="O15" s="2">
        <v>0</v>
      </c>
      <c r="P15" s="3"/>
      <c r="Q15" s="2">
        <v>0</v>
      </c>
      <c r="R15" s="3"/>
      <c r="S15" s="2">
        <v>1617.84</v>
      </c>
      <c r="T15" s="3"/>
      <c r="U15" s="2">
        <v>6108.15</v>
      </c>
      <c r="V15" s="3"/>
      <c r="W15" s="2">
        <v>0</v>
      </c>
      <c r="X15" s="3"/>
      <c r="Y15" s="2">
        <v>0</v>
      </c>
      <c r="Z15" s="3"/>
      <c r="AA15" s="2">
        <v>-14161</v>
      </c>
      <c r="AB15" s="3"/>
      <c r="AC15" s="2">
        <v>-1059.17</v>
      </c>
      <c r="AD15" s="3"/>
      <c r="AE15" s="2">
        <v>-4528.87</v>
      </c>
      <c r="AF15" s="3"/>
      <c r="AG15" s="2">
        <v>1059.17</v>
      </c>
      <c r="AH15" s="3"/>
      <c r="AI15" s="2">
        <v>4528.87</v>
      </c>
      <c r="AJ15" s="3"/>
      <c r="AK15" s="2">
        <v>-3215.08</v>
      </c>
      <c r="AL15" s="3"/>
      <c r="AM15" s="2">
        <v>71.28</v>
      </c>
      <c r="AN15" s="3"/>
      <c r="AO15" s="2">
        <v>0</v>
      </c>
      <c r="AP15" s="3"/>
      <c r="AQ15" s="3"/>
      <c r="AR15" s="2">
        <f t="shared" si="0"/>
        <v>55741.56</v>
      </c>
    </row>
    <row r="16" spans="1:44" x14ac:dyDescent="0.25">
      <c r="A16" s="1"/>
      <c r="B16" s="1" t="s">
        <v>39</v>
      </c>
      <c r="C16" s="2">
        <v>0</v>
      </c>
      <c r="D16" s="3"/>
      <c r="E16" s="2">
        <v>3781.17</v>
      </c>
      <c r="F16" s="3"/>
      <c r="G16" s="2">
        <v>0</v>
      </c>
      <c r="H16" s="3"/>
      <c r="I16" s="2">
        <v>0</v>
      </c>
      <c r="J16" s="3"/>
      <c r="K16" s="2">
        <v>0</v>
      </c>
      <c r="L16" s="3"/>
      <c r="M16" s="2">
        <v>0</v>
      </c>
      <c r="N16" s="3"/>
      <c r="O16" s="2">
        <v>0</v>
      </c>
      <c r="P16" s="3"/>
      <c r="Q16" s="2">
        <v>0</v>
      </c>
      <c r="R16" s="3"/>
      <c r="S16" s="2">
        <v>0</v>
      </c>
      <c r="T16" s="3"/>
      <c r="U16" s="2">
        <v>0</v>
      </c>
      <c r="V16" s="3"/>
      <c r="W16" s="2">
        <v>0</v>
      </c>
      <c r="X16" s="3"/>
      <c r="Y16" s="2">
        <v>0</v>
      </c>
      <c r="Z16" s="3"/>
      <c r="AA16" s="2">
        <v>-372</v>
      </c>
      <c r="AB16" s="3"/>
      <c r="AC16" s="2">
        <v>-54.83</v>
      </c>
      <c r="AD16" s="3"/>
      <c r="AE16" s="2">
        <v>-234.43</v>
      </c>
      <c r="AF16" s="3"/>
      <c r="AG16" s="2">
        <v>54.83</v>
      </c>
      <c r="AH16" s="3"/>
      <c r="AI16" s="2">
        <v>234.43</v>
      </c>
      <c r="AJ16" s="3"/>
      <c r="AK16" s="2">
        <v>-156.9</v>
      </c>
      <c r="AL16" s="3"/>
      <c r="AM16" s="2">
        <v>20.8</v>
      </c>
      <c r="AN16" s="3"/>
      <c r="AO16" s="2">
        <v>0</v>
      </c>
      <c r="AP16" s="3"/>
      <c r="AQ16" s="3"/>
      <c r="AR16" s="2">
        <f t="shared" si="0"/>
        <v>3273.07</v>
      </c>
    </row>
    <row r="17" spans="1:44" x14ac:dyDescent="0.25">
      <c r="A17" s="1"/>
      <c r="B17" s="1" t="s">
        <v>40</v>
      </c>
      <c r="C17" s="2">
        <v>0</v>
      </c>
      <c r="D17" s="3"/>
      <c r="E17" s="2">
        <v>29981</v>
      </c>
      <c r="F17" s="3"/>
      <c r="G17" s="2">
        <v>0</v>
      </c>
      <c r="H17" s="3"/>
      <c r="I17" s="2">
        <v>0</v>
      </c>
      <c r="J17" s="3"/>
      <c r="K17" s="2">
        <v>0</v>
      </c>
      <c r="L17" s="3"/>
      <c r="M17" s="2">
        <v>1296</v>
      </c>
      <c r="N17" s="3"/>
      <c r="O17" s="2">
        <v>0</v>
      </c>
      <c r="P17" s="3"/>
      <c r="Q17" s="2">
        <v>0</v>
      </c>
      <c r="R17" s="3"/>
      <c r="S17" s="2">
        <v>1907</v>
      </c>
      <c r="T17" s="3"/>
      <c r="U17" s="2">
        <v>616</v>
      </c>
      <c r="V17" s="3"/>
      <c r="W17" s="2">
        <v>0</v>
      </c>
      <c r="X17" s="3"/>
      <c r="Y17" s="2">
        <v>0</v>
      </c>
      <c r="Z17" s="3"/>
      <c r="AA17" s="2">
        <v>-3112</v>
      </c>
      <c r="AB17" s="3"/>
      <c r="AC17" s="2">
        <v>-490.1</v>
      </c>
      <c r="AD17" s="3"/>
      <c r="AE17" s="2">
        <v>-2095.6</v>
      </c>
      <c r="AF17" s="3"/>
      <c r="AG17" s="2">
        <v>490.1</v>
      </c>
      <c r="AH17" s="3"/>
      <c r="AI17" s="2">
        <v>2095.6</v>
      </c>
      <c r="AJ17" s="3"/>
      <c r="AK17" s="2">
        <v>-1380.35</v>
      </c>
      <c r="AL17" s="3"/>
      <c r="AM17" s="2">
        <v>71.28</v>
      </c>
      <c r="AN17" s="3"/>
      <c r="AO17" s="2">
        <v>0</v>
      </c>
      <c r="AP17" s="3"/>
      <c r="AQ17" s="3"/>
      <c r="AR17" s="2">
        <f t="shared" si="0"/>
        <v>29378.93</v>
      </c>
    </row>
    <row r="18" spans="1:44" x14ac:dyDescent="0.25">
      <c r="A18" s="1"/>
      <c r="B18" s="1" t="s">
        <v>41</v>
      </c>
      <c r="C18" s="2">
        <v>0</v>
      </c>
      <c r="D18" s="3"/>
      <c r="E18" s="2">
        <v>150</v>
      </c>
      <c r="F18" s="3"/>
      <c r="G18" s="2">
        <v>0</v>
      </c>
      <c r="H18" s="3"/>
      <c r="I18" s="2">
        <v>0</v>
      </c>
      <c r="J18" s="3"/>
      <c r="K18" s="2">
        <v>0</v>
      </c>
      <c r="L18" s="3"/>
      <c r="M18" s="2">
        <v>0</v>
      </c>
      <c r="N18" s="3"/>
      <c r="O18" s="2">
        <v>0</v>
      </c>
      <c r="P18" s="3"/>
      <c r="Q18" s="2">
        <v>0</v>
      </c>
      <c r="R18" s="3"/>
      <c r="S18" s="2">
        <v>0</v>
      </c>
      <c r="T18" s="3"/>
      <c r="U18" s="2">
        <v>0</v>
      </c>
      <c r="V18" s="3"/>
      <c r="W18" s="2">
        <v>0</v>
      </c>
      <c r="X18" s="3"/>
      <c r="Y18" s="2">
        <v>0</v>
      </c>
      <c r="Z18" s="3"/>
      <c r="AA18" s="2">
        <v>0</v>
      </c>
      <c r="AB18" s="3"/>
      <c r="AC18" s="2">
        <v>-2.1800000000000002</v>
      </c>
      <c r="AD18" s="3"/>
      <c r="AE18" s="2">
        <v>-9.3000000000000007</v>
      </c>
      <c r="AF18" s="3"/>
      <c r="AG18" s="2">
        <v>2.1800000000000002</v>
      </c>
      <c r="AH18" s="3"/>
      <c r="AI18" s="2">
        <v>9.3000000000000007</v>
      </c>
      <c r="AJ18" s="3"/>
      <c r="AK18" s="2">
        <v>0</v>
      </c>
      <c r="AL18" s="3"/>
      <c r="AM18" s="2">
        <v>0</v>
      </c>
      <c r="AN18" s="3"/>
      <c r="AO18" s="2">
        <v>0</v>
      </c>
      <c r="AP18" s="3"/>
      <c r="AQ18" s="3"/>
      <c r="AR18" s="2">
        <f t="shared" si="0"/>
        <v>150</v>
      </c>
    </row>
    <row r="19" spans="1:44" x14ac:dyDescent="0.25">
      <c r="A19" s="1"/>
      <c r="B19" s="1" t="s">
        <v>42</v>
      </c>
      <c r="C19" s="2">
        <v>4800</v>
      </c>
      <c r="D19" s="3"/>
      <c r="E19" s="2">
        <v>0</v>
      </c>
      <c r="F19" s="3"/>
      <c r="G19" s="2">
        <v>0</v>
      </c>
      <c r="H19" s="3"/>
      <c r="I19" s="2">
        <v>0</v>
      </c>
      <c r="J19" s="3"/>
      <c r="K19" s="2">
        <v>0</v>
      </c>
      <c r="L19" s="3"/>
      <c r="M19" s="2">
        <v>0</v>
      </c>
      <c r="N19" s="3"/>
      <c r="O19" s="2">
        <v>0</v>
      </c>
      <c r="P19" s="3"/>
      <c r="Q19" s="2">
        <v>0</v>
      </c>
      <c r="R19" s="3"/>
      <c r="S19" s="2">
        <v>0</v>
      </c>
      <c r="T19" s="3"/>
      <c r="U19" s="2">
        <v>0</v>
      </c>
      <c r="V19" s="3"/>
      <c r="W19" s="2">
        <v>0</v>
      </c>
      <c r="X19" s="3"/>
      <c r="Y19" s="2">
        <v>0</v>
      </c>
      <c r="Z19" s="3"/>
      <c r="AA19" s="2">
        <v>0</v>
      </c>
      <c r="AB19" s="3"/>
      <c r="AC19" s="2">
        <v>-69.599999999999994</v>
      </c>
      <c r="AD19" s="3"/>
      <c r="AE19" s="2">
        <v>-297.60000000000002</v>
      </c>
      <c r="AF19" s="3"/>
      <c r="AG19" s="2">
        <v>69.599999999999994</v>
      </c>
      <c r="AH19" s="3"/>
      <c r="AI19" s="2">
        <v>297.60000000000002</v>
      </c>
      <c r="AJ19" s="3"/>
      <c r="AK19" s="2">
        <v>-194.86</v>
      </c>
      <c r="AL19" s="3"/>
      <c r="AM19" s="2">
        <v>0</v>
      </c>
      <c r="AN19" s="3"/>
      <c r="AO19" s="2">
        <v>0</v>
      </c>
      <c r="AP19" s="3"/>
      <c r="AQ19" s="3"/>
      <c r="AR19" s="2">
        <f t="shared" si="0"/>
        <v>4605.1400000000003</v>
      </c>
    </row>
    <row r="20" spans="1:44" x14ac:dyDescent="0.25">
      <c r="A20" s="1"/>
      <c r="B20" s="1" t="s">
        <v>43</v>
      </c>
      <c r="C20" s="2">
        <v>44842</v>
      </c>
      <c r="D20" s="3"/>
      <c r="E20" s="2">
        <v>0</v>
      </c>
      <c r="F20" s="3"/>
      <c r="G20" s="2">
        <v>0</v>
      </c>
      <c r="H20" s="3"/>
      <c r="I20" s="2">
        <v>0</v>
      </c>
      <c r="J20" s="3"/>
      <c r="K20" s="2">
        <v>0</v>
      </c>
      <c r="L20" s="3"/>
      <c r="M20" s="2">
        <v>0</v>
      </c>
      <c r="N20" s="3"/>
      <c r="O20" s="2">
        <v>0</v>
      </c>
      <c r="P20" s="3"/>
      <c r="Q20" s="2">
        <v>0</v>
      </c>
      <c r="R20" s="3"/>
      <c r="S20" s="2">
        <v>0</v>
      </c>
      <c r="T20" s="3"/>
      <c r="U20" s="2">
        <v>0</v>
      </c>
      <c r="V20" s="3"/>
      <c r="W20" s="2">
        <v>0</v>
      </c>
      <c r="X20" s="3"/>
      <c r="Y20" s="2">
        <v>0</v>
      </c>
      <c r="Z20" s="3"/>
      <c r="AA20" s="2">
        <v>-4785</v>
      </c>
      <c r="AB20" s="3"/>
      <c r="AC20" s="2">
        <v>-650.21</v>
      </c>
      <c r="AD20" s="3"/>
      <c r="AE20" s="2">
        <v>-2780.2</v>
      </c>
      <c r="AF20" s="3"/>
      <c r="AG20" s="2">
        <v>650.21</v>
      </c>
      <c r="AH20" s="3"/>
      <c r="AI20" s="2">
        <v>2780.2</v>
      </c>
      <c r="AJ20" s="3"/>
      <c r="AK20" s="2">
        <v>-1824.57</v>
      </c>
      <c r="AL20" s="3"/>
      <c r="AM20" s="2">
        <v>0</v>
      </c>
      <c r="AN20" s="3"/>
      <c r="AO20" s="2">
        <v>0</v>
      </c>
      <c r="AP20" s="3"/>
      <c r="AQ20" s="3"/>
      <c r="AR20" s="2">
        <f t="shared" si="0"/>
        <v>38232.43</v>
      </c>
    </row>
    <row r="21" spans="1:44" x14ac:dyDescent="0.25">
      <c r="A21" s="1"/>
      <c r="B21" s="1" t="s">
        <v>44</v>
      </c>
      <c r="C21" s="2">
        <v>0</v>
      </c>
      <c r="D21" s="3"/>
      <c r="E21" s="2">
        <v>31691.25</v>
      </c>
      <c r="F21" s="3"/>
      <c r="G21" s="2">
        <v>0</v>
      </c>
      <c r="H21" s="3"/>
      <c r="I21" s="2">
        <v>775.76</v>
      </c>
      <c r="J21" s="3"/>
      <c r="K21" s="2">
        <v>6.16</v>
      </c>
      <c r="L21" s="3"/>
      <c r="M21" s="2">
        <v>324</v>
      </c>
      <c r="N21" s="3"/>
      <c r="O21" s="2">
        <v>0</v>
      </c>
      <c r="P21" s="3"/>
      <c r="Q21" s="2">
        <v>0</v>
      </c>
      <c r="R21" s="3"/>
      <c r="S21" s="2">
        <v>2076</v>
      </c>
      <c r="T21" s="3"/>
      <c r="U21" s="2">
        <v>3162.75</v>
      </c>
      <c r="V21" s="3"/>
      <c r="W21" s="2">
        <v>495.51</v>
      </c>
      <c r="X21" s="3"/>
      <c r="Y21" s="2">
        <v>0</v>
      </c>
      <c r="Z21" s="3"/>
      <c r="AA21" s="2">
        <v>-5515</v>
      </c>
      <c r="AB21" s="3"/>
      <c r="AC21" s="2">
        <v>-558.71</v>
      </c>
      <c r="AD21" s="3"/>
      <c r="AE21" s="2">
        <v>-2388.9499999999998</v>
      </c>
      <c r="AF21" s="3"/>
      <c r="AG21" s="2">
        <v>558.71</v>
      </c>
      <c r="AH21" s="3"/>
      <c r="AI21" s="2">
        <v>2388.9499999999998</v>
      </c>
      <c r="AJ21" s="3"/>
      <c r="AK21" s="2">
        <v>-1483.56</v>
      </c>
      <c r="AL21" s="3"/>
      <c r="AM21" s="2">
        <v>71.28</v>
      </c>
      <c r="AN21" s="3"/>
      <c r="AO21" s="2">
        <v>0</v>
      </c>
      <c r="AP21" s="3"/>
      <c r="AQ21" s="3"/>
      <c r="AR21" s="2">
        <f t="shared" si="0"/>
        <v>31604.15</v>
      </c>
    </row>
    <row r="22" spans="1:44" x14ac:dyDescent="0.25">
      <c r="A22" s="1"/>
      <c r="B22" s="1" t="s">
        <v>45</v>
      </c>
      <c r="C22" s="2">
        <v>0</v>
      </c>
      <c r="D22" s="3"/>
      <c r="E22" s="2">
        <v>1395.68</v>
      </c>
      <c r="F22" s="3"/>
      <c r="G22" s="2">
        <v>0</v>
      </c>
      <c r="H22" s="3"/>
      <c r="I22" s="2">
        <v>0</v>
      </c>
      <c r="J22" s="3"/>
      <c r="K22" s="2">
        <v>0</v>
      </c>
      <c r="L22" s="3"/>
      <c r="M22" s="2">
        <v>0</v>
      </c>
      <c r="N22" s="3"/>
      <c r="O22" s="2">
        <v>0</v>
      </c>
      <c r="P22" s="3"/>
      <c r="Q22" s="2">
        <v>0</v>
      </c>
      <c r="R22" s="3"/>
      <c r="S22" s="2">
        <v>0</v>
      </c>
      <c r="T22" s="3"/>
      <c r="U22" s="2">
        <v>0</v>
      </c>
      <c r="V22" s="3"/>
      <c r="W22" s="2">
        <v>0</v>
      </c>
      <c r="X22" s="3"/>
      <c r="Y22" s="2">
        <v>0</v>
      </c>
      <c r="Z22" s="3"/>
      <c r="AA22" s="2">
        <v>-34</v>
      </c>
      <c r="AB22" s="3"/>
      <c r="AC22" s="2">
        <v>-20.239999999999998</v>
      </c>
      <c r="AD22" s="3"/>
      <c r="AE22" s="2">
        <v>-86.53</v>
      </c>
      <c r="AF22" s="3"/>
      <c r="AG22" s="2">
        <v>20.239999999999998</v>
      </c>
      <c r="AH22" s="3"/>
      <c r="AI22" s="2">
        <v>86.53</v>
      </c>
      <c r="AJ22" s="3"/>
      <c r="AK22" s="2">
        <v>-49.98</v>
      </c>
      <c r="AL22" s="3"/>
      <c r="AM22" s="2">
        <v>7.68</v>
      </c>
      <c r="AN22" s="3"/>
      <c r="AO22" s="2">
        <v>0</v>
      </c>
      <c r="AP22" s="3"/>
      <c r="AQ22" s="3"/>
      <c r="AR22" s="2">
        <f t="shared" si="0"/>
        <v>1319.38</v>
      </c>
    </row>
    <row r="23" spans="1:44" x14ac:dyDescent="0.25">
      <c r="A23" s="1"/>
      <c r="B23" s="1" t="s">
        <v>46</v>
      </c>
      <c r="C23" s="2">
        <v>0</v>
      </c>
      <c r="D23" s="3"/>
      <c r="E23" s="2">
        <v>41286</v>
      </c>
      <c r="F23" s="3"/>
      <c r="G23" s="2">
        <v>0</v>
      </c>
      <c r="H23" s="3"/>
      <c r="I23" s="2">
        <v>898.01</v>
      </c>
      <c r="J23" s="3"/>
      <c r="K23" s="2">
        <v>6.22</v>
      </c>
      <c r="L23" s="3"/>
      <c r="M23" s="2">
        <v>324</v>
      </c>
      <c r="N23" s="3"/>
      <c r="O23" s="2">
        <v>0</v>
      </c>
      <c r="P23" s="3"/>
      <c r="Q23" s="2">
        <v>0</v>
      </c>
      <c r="R23" s="3"/>
      <c r="S23" s="2">
        <v>2902</v>
      </c>
      <c r="T23" s="3"/>
      <c r="U23" s="2">
        <v>2938</v>
      </c>
      <c r="V23" s="3"/>
      <c r="W23" s="2">
        <v>668.79</v>
      </c>
      <c r="X23" s="3"/>
      <c r="Y23" s="2">
        <v>0</v>
      </c>
      <c r="Z23" s="3"/>
      <c r="AA23" s="2">
        <v>-4190</v>
      </c>
      <c r="AB23" s="3"/>
      <c r="AC23" s="2">
        <v>-710.83</v>
      </c>
      <c r="AD23" s="3"/>
      <c r="AE23" s="2">
        <v>-3039.43</v>
      </c>
      <c r="AF23" s="3"/>
      <c r="AG23" s="2">
        <v>710.83</v>
      </c>
      <c r="AH23" s="3"/>
      <c r="AI23" s="2">
        <v>3039.43</v>
      </c>
      <c r="AJ23" s="3"/>
      <c r="AK23" s="2">
        <v>-1994.03</v>
      </c>
      <c r="AL23" s="3"/>
      <c r="AM23" s="2">
        <v>71.28</v>
      </c>
      <c r="AN23" s="3"/>
      <c r="AO23" s="2">
        <v>0</v>
      </c>
      <c r="AP23" s="3"/>
      <c r="AQ23" s="3"/>
      <c r="AR23" s="2">
        <f t="shared" si="0"/>
        <v>42910.27</v>
      </c>
    </row>
    <row r="24" spans="1:44" x14ac:dyDescent="0.25">
      <c r="A24" s="1"/>
      <c r="B24" s="1" t="s">
        <v>47</v>
      </c>
      <c r="C24" s="2">
        <v>0</v>
      </c>
      <c r="D24" s="3"/>
      <c r="E24" s="2">
        <v>200</v>
      </c>
      <c r="F24" s="3"/>
      <c r="G24" s="2">
        <v>0</v>
      </c>
      <c r="H24" s="3"/>
      <c r="I24" s="2">
        <v>0</v>
      </c>
      <c r="J24" s="3"/>
      <c r="K24" s="2">
        <v>0</v>
      </c>
      <c r="L24" s="3"/>
      <c r="M24" s="2">
        <v>0</v>
      </c>
      <c r="N24" s="3"/>
      <c r="O24" s="2">
        <v>0</v>
      </c>
      <c r="P24" s="3"/>
      <c r="Q24" s="2">
        <v>0</v>
      </c>
      <c r="R24" s="3"/>
      <c r="S24" s="2">
        <v>0</v>
      </c>
      <c r="T24" s="3"/>
      <c r="U24" s="2">
        <v>0</v>
      </c>
      <c r="V24" s="3"/>
      <c r="W24" s="2">
        <v>0</v>
      </c>
      <c r="X24" s="3"/>
      <c r="Y24" s="2">
        <v>0</v>
      </c>
      <c r="Z24" s="3"/>
      <c r="AA24" s="2">
        <v>0</v>
      </c>
      <c r="AB24" s="3"/>
      <c r="AC24" s="2">
        <v>-2.9</v>
      </c>
      <c r="AD24" s="3"/>
      <c r="AE24" s="2">
        <v>-12.4</v>
      </c>
      <c r="AF24" s="3"/>
      <c r="AG24" s="2">
        <v>2.9</v>
      </c>
      <c r="AH24" s="3"/>
      <c r="AI24" s="2">
        <v>12.4</v>
      </c>
      <c r="AJ24" s="3"/>
      <c r="AK24" s="2">
        <v>-9.91</v>
      </c>
      <c r="AL24" s="3"/>
      <c r="AM24" s="2">
        <v>0</v>
      </c>
      <c r="AN24" s="3"/>
      <c r="AO24" s="2">
        <v>0</v>
      </c>
      <c r="AP24" s="3"/>
      <c r="AQ24" s="3"/>
      <c r="AR24" s="2">
        <f t="shared" si="0"/>
        <v>190.09</v>
      </c>
    </row>
    <row r="25" spans="1:44" x14ac:dyDescent="0.25">
      <c r="A25" s="1"/>
      <c r="B25" s="1" t="s">
        <v>48</v>
      </c>
      <c r="C25" s="2">
        <v>0</v>
      </c>
      <c r="D25" s="3"/>
      <c r="E25" s="2">
        <v>6120</v>
      </c>
      <c r="F25" s="3"/>
      <c r="G25" s="2">
        <v>0</v>
      </c>
      <c r="H25" s="3"/>
      <c r="I25" s="2">
        <v>0</v>
      </c>
      <c r="J25" s="3"/>
      <c r="K25" s="2">
        <v>0</v>
      </c>
      <c r="L25" s="3"/>
      <c r="M25" s="2">
        <v>0</v>
      </c>
      <c r="N25" s="3"/>
      <c r="O25" s="2">
        <v>0</v>
      </c>
      <c r="P25" s="3"/>
      <c r="Q25" s="2">
        <v>0</v>
      </c>
      <c r="R25" s="3"/>
      <c r="S25" s="2">
        <v>0</v>
      </c>
      <c r="T25" s="3"/>
      <c r="U25" s="2">
        <v>0</v>
      </c>
      <c r="V25" s="3"/>
      <c r="W25" s="2">
        <v>0</v>
      </c>
      <c r="X25" s="3"/>
      <c r="Y25" s="2">
        <v>0</v>
      </c>
      <c r="Z25" s="3"/>
      <c r="AA25" s="2">
        <v>-384</v>
      </c>
      <c r="AB25" s="3"/>
      <c r="AC25" s="2">
        <v>-88.74</v>
      </c>
      <c r="AD25" s="3"/>
      <c r="AE25" s="2">
        <v>-379.44</v>
      </c>
      <c r="AF25" s="3"/>
      <c r="AG25" s="2">
        <v>88.74</v>
      </c>
      <c r="AH25" s="3"/>
      <c r="AI25" s="2">
        <v>379.44</v>
      </c>
      <c r="AJ25" s="3"/>
      <c r="AK25" s="2">
        <v>-260.04000000000002</v>
      </c>
      <c r="AL25" s="3"/>
      <c r="AM25" s="2">
        <v>33.659999999999997</v>
      </c>
      <c r="AN25" s="3"/>
      <c r="AO25" s="2">
        <v>0</v>
      </c>
      <c r="AP25" s="3"/>
      <c r="AQ25" s="3"/>
      <c r="AR25" s="2">
        <f t="shared" si="0"/>
        <v>5509.62</v>
      </c>
    </row>
    <row r="26" spans="1:44" x14ac:dyDescent="0.25">
      <c r="A26" s="1"/>
      <c r="B26" s="1" t="s">
        <v>49</v>
      </c>
      <c r="C26" s="2">
        <v>0</v>
      </c>
      <c r="D26" s="3"/>
      <c r="E26" s="2">
        <v>38536.26</v>
      </c>
      <c r="F26" s="3"/>
      <c r="G26" s="2">
        <v>0</v>
      </c>
      <c r="H26" s="3"/>
      <c r="I26" s="2">
        <v>0</v>
      </c>
      <c r="J26" s="3"/>
      <c r="K26" s="2">
        <v>0</v>
      </c>
      <c r="L26" s="3"/>
      <c r="M26" s="2">
        <v>360.22</v>
      </c>
      <c r="N26" s="3"/>
      <c r="O26" s="2">
        <v>0</v>
      </c>
      <c r="P26" s="3"/>
      <c r="Q26" s="2">
        <v>0</v>
      </c>
      <c r="R26" s="3"/>
      <c r="S26" s="2">
        <v>2002.49</v>
      </c>
      <c r="T26" s="3"/>
      <c r="U26" s="2">
        <v>7723.05</v>
      </c>
      <c r="V26" s="3"/>
      <c r="W26" s="2">
        <v>0</v>
      </c>
      <c r="X26" s="3"/>
      <c r="Y26" s="2">
        <v>0</v>
      </c>
      <c r="Z26" s="3"/>
      <c r="AA26" s="2">
        <v>-4932</v>
      </c>
      <c r="AB26" s="3"/>
      <c r="AC26" s="2">
        <v>-705.02</v>
      </c>
      <c r="AD26" s="3"/>
      <c r="AE26" s="2">
        <v>-3014.57</v>
      </c>
      <c r="AF26" s="3"/>
      <c r="AG26" s="2">
        <v>705.02</v>
      </c>
      <c r="AH26" s="3"/>
      <c r="AI26" s="2">
        <v>3014.57</v>
      </c>
      <c r="AJ26" s="3"/>
      <c r="AK26" s="2">
        <v>-2003.48</v>
      </c>
      <c r="AL26" s="3"/>
      <c r="AM26" s="2">
        <v>71.28</v>
      </c>
      <c r="AN26" s="3"/>
      <c r="AO26" s="2">
        <v>0</v>
      </c>
      <c r="AP26" s="3"/>
      <c r="AQ26" s="3"/>
      <c r="AR26" s="2">
        <f t="shared" si="0"/>
        <v>41757.82</v>
      </c>
    </row>
    <row r="27" spans="1:44" x14ac:dyDescent="0.25">
      <c r="A27" s="1"/>
      <c r="B27" s="1" t="s">
        <v>50</v>
      </c>
      <c r="C27" s="2">
        <v>0</v>
      </c>
      <c r="D27" s="3"/>
      <c r="E27" s="2">
        <v>1689.8</v>
      </c>
      <c r="F27" s="3"/>
      <c r="G27" s="2">
        <v>0</v>
      </c>
      <c r="H27" s="3"/>
      <c r="I27" s="2">
        <v>0</v>
      </c>
      <c r="J27" s="3"/>
      <c r="K27" s="2">
        <v>0</v>
      </c>
      <c r="L27" s="3"/>
      <c r="M27" s="2">
        <v>0</v>
      </c>
      <c r="N27" s="3"/>
      <c r="O27" s="2">
        <v>0</v>
      </c>
      <c r="P27" s="3"/>
      <c r="Q27" s="2">
        <v>0</v>
      </c>
      <c r="R27" s="3"/>
      <c r="S27" s="2">
        <v>0</v>
      </c>
      <c r="T27" s="3"/>
      <c r="U27" s="2">
        <v>0</v>
      </c>
      <c r="V27" s="3"/>
      <c r="W27" s="2">
        <v>0</v>
      </c>
      <c r="X27" s="3"/>
      <c r="Y27" s="2">
        <v>0</v>
      </c>
      <c r="Z27" s="3"/>
      <c r="AA27" s="2">
        <v>-119</v>
      </c>
      <c r="AB27" s="3"/>
      <c r="AC27" s="2">
        <v>-24.5</v>
      </c>
      <c r="AD27" s="3"/>
      <c r="AE27" s="2">
        <v>-104.77</v>
      </c>
      <c r="AF27" s="3"/>
      <c r="AG27" s="2">
        <v>24.5</v>
      </c>
      <c r="AH27" s="3"/>
      <c r="AI27" s="2">
        <v>104.77</v>
      </c>
      <c r="AJ27" s="3"/>
      <c r="AK27" s="2">
        <v>-66.739999999999995</v>
      </c>
      <c r="AL27" s="3"/>
      <c r="AM27" s="2">
        <v>9.2899999999999991</v>
      </c>
      <c r="AN27" s="3"/>
      <c r="AO27" s="2">
        <v>0</v>
      </c>
      <c r="AP27" s="3"/>
      <c r="AQ27" s="3"/>
      <c r="AR27" s="2">
        <f t="shared" si="0"/>
        <v>1513.35</v>
      </c>
    </row>
    <row r="28" spans="1:44" x14ac:dyDescent="0.25">
      <c r="A28" s="1"/>
      <c r="B28" s="1" t="s">
        <v>51</v>
      </c>
      <c r="C28" s="2">
        <v>0</v>
      </c>
      <c r="D28" s="3"/>
      <c r="E28" s="2">
        <v>33872</v>
      </c>
      <c r="F28" s="3"/>
      <c r="G28" s="2">
        <v>0</v>
      </c>
      <c r="H28" s="3"/>
      <c r="I28" s="2">
        <v>615.44000000000005</v>
      </c>
      <c r="J28" s="3"/>
      <c r="K28" s="2">
        <v>4.5199999999999996</v>
      </c>
      <c r="L28" s="3"/>
      <c r="M28" s="2">
        <v>324</v>
      </c>
      <c r="N28" s="3"/>
      <c r="O28" s="2">
        <v>0</v>
      </c>
      <c r="P28" s="3"/>
      <c r="Q28" s="2">
        <v>0</v>
      </c>
      <c r="R28" s="3"/>
      <c r="S28" s="2">
        <v>2212</v>
      </c>
      <c r="T28" s="3"/>
      <c r="U28" s="2">
        <v>8576</v>
      </c>
      <c r="V28" s="3"/>
      <c r="W28" s="2">
        <v>0</v>
      </c>
      <c r="X28" s="3"/>
      <c r="Y28" s="2">
        <v>0</v>
      </c>
      <c r="Z28" s="3"/>
      <c r="AA28" s="2">
        <v>-7528</v>
      </c>
      <c r="AB28" s="3"/>
      <c r="AC28" s="2">
        <v>-661.26</v>
      </c>
      <c r="AD28" s="3"/>
      <c r="AE28" s="2">
        <v>-2827.45</v>
      </c>
      <c r="AF28" s="3"/>
      <c r="AG28" s="2">
        <v>661.26</v>
      </c>
      <c r="AH28" s="3"/>
      <c r="AI28" s="2">
        <v>2827.45</v>
      </c>
      <c r="AJ28" s="3"/>
      <c r="AK28" s="2">
        <v>-1765.57</v>
      </c>
      <c r="AL28" s="3"/>
      <c r="AM28" s="2">
        <v>71.28</v>
      </c>
      <c r="AN28" s="3"/>
      <c r="AO28" s="2">
        <v>0</v>
      </c>
      <c r="AP28" s="3"/>
      <c r="AQ28" s="3"/>
      <c r="AR28" s="2">
        <f t="shared" si="0"/>
        <v>36381.67</v>
      </c>
    </row>
    <row r="29" spans="1:44" x14ac:dyDescent="0.25">
      <c r="A29" s="1"/>
      <c r="B29" s="1" t="s">
        <v>52</v>
      </c>
      <c r="C29" s="2">
        <v>0</v>
      </c>
      <c r="D29" s="3"/>
      <c r="E29" s="2">
        <v>797.5</v>
      </c>
      <c r="F29" s="3"/>
      <c r="G29" s="2">
        <v>0</v>
      </c>
      <c r="H29" s="3"/>
      <c r="I29" s="2">
        <v>0</v>
      </c>
      <c r="J29" s="3"/>
      <c r="K29" s="2">
        <v>0</v>
      </c>
      <c r="L29" s="3"/>
      <c r="M29" s="2">
        <v>0</v>
      </c>
      <c r="N29" s="3"/>
      <c r="O29" s="2">
        <v>0</v>
      </c>
      <c r="P29" s="3"/>
      <c r="Q29" s="2">
        <v>0</v>
      </c>
      <c r="R29" s="3"/>
      <c r="S29" s="2">
        <v>0</v>
      </c>
      <c r="T29" s="3"/>
      <c r="U29" s="2">
        <v>0</v>
      </c>
      <c r="V29" s="3"/>
      <c r="W29" s="2">
        <v>0</v>
      </c>
      <c r="X29" s="3"/>
      <c r="Y29" s="2">
        <v>0</v>
      </c>
      <c r="Z29" s="3"/>
      <c r="AA29" s="2">
        <v>-51</v>
      </c>
      <c r="AB29" s="3"/>
      <c r="AC29" s="2">
        <v>-11.56</v>
      </c>
      <c r="AD29" s="3"/>
      <c r="AE29" s="2">
        <v>-49.45</v>
      </c>
      <c r="AF29" s="3"/>
      <c r="AG29" s="2">
        <v>11.56</v>
      </c>
      <c r="AH29" s="3"/>
      <c r="AI29" s="2">
        <v>49.45</v>
      </c>
      <c r="AJ29" s="3"/>
      <c r="AK29" s="2">
        <v>-39.479999999999997</v>
      </c>
      <c r="AL29" s="3"/>
      <c r="AM29" s="2">
        <v>4.3899999999999997</v>
      </c>
      <c r="AN29" s="3"/>
      <c r="AO29" s="2">
        <v>0</v>
      </c>
      <c r="AP29" s="3"/>
      <c r="AQ29" s="3"/>
      <c r="AR29" s="2">
        <f t="shared" si="0"/>
        <v>711.41</v>
      </c>
    </row>
    <row r="30" spans="1:44" x14ac:dyDescent="0.25">
      <c r="A30" s="1"/>
      <c r="B30" s="1" t="s">
        <v>53</v>
      </c>
      <c r="C30" s="2">
        <v>0</v>
      </c>
      <c r="D30" s="3"/>
      <c r="E30" s="2">
        <v>8100</v>
      </c>
      <c r="F30" s="3"/>
      <c r="G30" s="2">
        <v>0</v>
      </c>
      <c r="H30" s="3"/>
      <c r="I30" s="2">
        <v>240</v>
      </c>
      <c r="J30" s="3"/>
      <c r="K30" s="2">
        <v>0</v>
      </c>
      <c r="L30" s="3"/>
      <c r="M30" s="2">
        <v>0</v>
      </c>
      <c r="N30" s="3"/>
      <c r="O30" s="2">
        <v>0</v>
      </c>
      <c r="P30" s="3"/>
      <c r="Q30" s="2">
        <v>0</v>
      </c>
      <c r="R30" s="3"/>
      <c r="S30" s="2">
        <v>0</v>
      </c>
      <c r="T30" s="3"/>
      <c r="U30" s="2">
        <v>0</v>
      </c>
      <c r="V30" s="3"/>
      <c r="W30" s="2">
        <v>144.4</v>
      </c>
      <c r="X30" s="3"/>
      <c r="Y30" s="2">
        <v>0</v>
      </c>
      <c r="Z30" s="3"/>
      <c r="AA30" s="2">
        <v>-1081</v>
      </c>
      <c r="AB30" s="3"/>
      <c r="AC30" s="2">
        <v>-123.02</v>
      </c>
      <c r="AD30" s="3"/>
      <c r="AE30" s="2">
        <v>-526.03</v>
      </c>
      <c r="AF30" s="3"/>
      <c r="AG30" s="2">
        <v>123.02</v>
      </c>
      <c r="AH30" s="3"/>
      <c r="AI30" s="2">
        <v>526.03</v>
      </c>
      <c r="AJ30" s="3"/>
      <c r="AK30" s="2">
        <v>-501.4</v>
      </c>
      <c r="AL30" s="3"/>
      <c r="AM30" s="2">
        <v>46.66</v>
      </c>
      <c r="AN30" s="3"/>
      <c r="AO30" s="2">
        <v>0</v>
      </c>
      <c r="AP30" s="3"/>
      <c r="AQ30" s="3"/>
      <c r="AR30" s="2">
        <f t="shared" si="0"/>
        <v>6948.66</v>
      </c>
    </row>
    <row r="31" spans="1:44" x14ac:dyDescent="0.25">
      <c r="A31" s="1"/>
      <c r="B31" s="1" t="s">
        <v>54</v>
      </c>
      <c r="C31" s="2">
        <v>0</v>
      </c>
      <c r="D31" s="3"/>
      <c r="E31" s="2">
        <v>799</v>
      </c>
      <c r="F31" s="3"/>
      <c r="G31" s="2">
        <v>7484.75</v>
      </c>
      <c r="H31" s="3"/>
      <c r="I31" s="2">
        <v>0</v>
      </c>
      <c r="J31" s="3"/>
      <c r="K31" s="2">
        <v>0</v>
      </c>
      <c r="L31" s="3"/>
      <c r="M31" s="2">
        <v>0</v>
      </c>
      <c r="N31" s="3"/>
      <c r="O31" s="2">
        <v>0</v>
      </c>
      <c r="P31" s="3"/>
      <c r="Q31" s="2">
        <v>0</v>
      </c>
      <c r="R31" s="3"/>
      <c r="S31" s="2">
        <v>0</v>
      </c>
      <c r="T31" s="3"/>
      <c r="U31" s="2">
        <v>0</v>
      </c>
      <c r="V31" s="3"/>
      <c r="W31" s="2">
        <v>0</v>
      </c>
      <c r="X31" s="3"/>
      <c r="Y31" s="2">
        <v>0</v>
      </c>
      <c r="Z31" s="3"/>
      <c r="AA31" s="2">
        <v>-323</v>
      </c>
      <c r="AB31" s="3"/>
      <c r="AC31" s="2">
        <v>-120.11</v>
      </c>
      <c r="AD31" s="3"/>
      <c r="AE31" s="2">
        <v>-513.59</v>
      </c>
      <c r="AF31" s="3"/>
      <c r="AG31" s="2">
        <v>120.11</v>
      </c>
      <c r="AH31" s="3"/>
      <c r="AI31" s="2">
        <v>513.59</v>
      </c>
      <c r="AJ31" s="3"/>
      <c r="AK31" s="2">
        <v>-349.86</v>
      </c>
      <c r="AL31" s="3"/>
      <c r="AM31" s="2">
        <v>45.56</v>
      </c>
      <c r="AN31" s="3"/>
      <c r="AO31" s="2">
        <v>0</v>
      </c>
      <c r="AP31" s="3"/>
      <c r="AQ31" s="3"/>
      <c r="AR31" s="2">
        <f t="shared" si="0"/>
        <v>7656.45</v>
      </c>
    </row>
    <row r="32" spans="1:44" x14ac:dyDescent="0.25">
      <c r="A32" s="1"/>
      <c r="B32" s="1" t="s">
        <v>55</v>
      </c>
      <c r="C32" s="2">
        <v>0</v>
      </c>
      <c r="D32" s="3"/>
      <c r="E32" s="2">
        <v>4494.12</v>
      </c>
      <c r="F32" s="3"/>
      <c r="G32" s="2">
        <v>0</v>
      </c>
      <c r="H32" s="3"/>
      <c r="I32" s="2">
        <v>0</v>
      </c>
      <c r="J32" s="3"/>
      <c r="K32" s="2">
        <v>0</v>
      </c>
      <c r="L32" s="3"/>
      <c r="M32" s="2">
        <v>0</v>
      </c>
      <c r="N32" s="3"/>
      <c r="O32" s="2">
        <v>0</v>
      </c>
      <c r="P32" s="3"/>
      <c r="Q32" s="2">
        <v>0</v>
      </c>
      <c r="R32" s="3"/>
      <c r="S32" s="2">
        <v>0</v>
      </c>
      <c r="T32" s="3"/>
      <c r="U32" s="2">
        <v>0</v>
      </c>
      <c r="V32" s="3"/>
      <c r="W32" s="2">
        <v>0</v>
      </c>
      <c r="X32" s="3"/>
      <c r="Y32" s="2">
        <v>0</v>
      </c>
      <c r="Z32" s="3"/>
      <c r="AA32" s="2">
        <v>0</v>
      </c>
      <c r="AB32" s="3"/>
      <c r="AC32" s="2">
        <v>-65.16</v>
      </c>
      <c r="AD32" s="3"/>
      <c r="AE32" s="2">
        <v>-278.64</v>
      </c>
      <c r="AF32" s="3"/>
      <c r="AG32" s="2">
        <v>65.16</v>
      </c>
      <c r="AH32" s="3"/>
      <c r="AI32" s="2">
        <v>278.64</v>
      </c>
      <c r="AJ32" s="3"/>
      <c r="AK32" s="2">
        <v>-191.84</v>
      </c>
      <c r="AL32" s="3"/>
      <c r="AM32" s="2">
        <v>24.72</v>
      </c>
      <c r="AN32" s="3"/>
      <c r="AO32" s="2">
        <v>0</v>
      </c>
      <c r="AP32" s="3"/>
      <c r="AQ32" s="3"/>
      <c r="AR32" s="2">
        <f t="shared" si="0"/>
        <v>4327</v>
      </c>
    </row>
    <row r="33" spans="1:44" x14ac:dyDescent="0.25">
      <c r="A33" s="1"/>
      <c r="B33" s="1" t="s">
        <v>56</v>
      </c>
      <c r="C33" s="2">
        <v>0</v>
      </c>
      <c r="D33" s="3"/>
      <c r="E33" s="2">
        <v>456.64</v>
      </c>
      <c r="F33" s="3"/>
      <c r="G33" s="2">
        <v>0</v>
      </c>
      <c r="H33" s="3"/>
      <c r="I33" s="2">
        <v>0</v>
      </c>
      <c r="J33" s="3"/>
      <c r="K33" s="2">
        <v>0</v>
      </c>
      <c r="L33" s="3"/>
      <c r="M33" s="2">
        <v>0</v>
      </c>
      <c r="N33" s="3"/>
      <c r="O33" s="2">
        <v>0</v>
      </c>
      <c r="P33" s="3"/>
      <c r="Q33" s="2">
        <v>0</v>
      </c>
      <c r="R33" s="3"/>
      <c r="S33" s="2">
        <v>0</v>
      </c>
      <c r="T33" s="3"/>
      <c r="U33" s="2">
        <v>0</v>
      </c>
      <c r="V33" s="3"/>
      <c r="W33" s="2">
        <v>0</v>
      </c>
      <c r="X33" s="3"/>
      <c r="Y33" s="2">
        <v>0</v>
      </c>
      <c r="Z33" s="3"/>
      <c r="AA33" s="2">
        <v>0</v>
      </c>
      <c r="AB33" s="3"/>
      <c r="AC33" s="2">
        <v>-6.62</v>
      </c>
      <c r="AD33" s="3"/>
      <c r="AE33" s="2">
        <v>-28.31</v>
      </c>
      <c r="AF33" s="3"/>
      <c r="AG33" s="2">
        <v>6.62</v>
      </c>
      <c r="AH33" s="3"/>
      <c r="AI33" s="2">
        <v>28.31</v>
      </c>
      <c r="AJ33" s="3"/>
      <c r="AK33" s="2">
        <v>-19.04</v>
      </c>
      <c r="AL33" s="3"/>
      <c r="AM33" s="2">
        <v>2.5099999999999998</v>
      </c>
      <c r="AN33" s="3"/>
      <c r="AO33" s="2">
        <v>0</v>
      </c>
      <c r="AP33" s="3"/>
      <c r="AQ33" s="3"/>
      <c r="AR33" s="2">
        <f t="shared" si="0"/>
        <v>440.11</v>
      </c>
    </row>
    <row r="34" spans="1:44" x14ac:dyDescent="0.25">
      <c r="A34" s="1"/>
      <c r="B34" s="1" t="s">
        <v>57</v>
      </c>
      <c r="C34" s="2">
        <v>0</v>
      </c>
      <c r="D34" s="3"/>
      <c r="E34" s="2">
        <v>18856.5</v>
      </c>
      <c r="F34" s="3"/>
      <c r="G34" s="2">
        <v>0</v>
      </c>
      <c r="H34" s="3"/>
      <c r="I34" s="2">
        <v>0</v>
      </c>
      <c r="J34" s="3"/>
      <c r="K34" s="2">
        <v>0</v>
      </c>
      <c r="L34" s="3"/>
      <c r="M34" s="2">
        <v>161.49</v>
      </c>
      <c r="N34" s="3"/>
      <c r="O34" s="2">
        <v>0</v>
      </c>
      <c r="P34" s="3"/>
      <c r="Q34" s="2">
        <v>0</v>
      </c>
      <c r="R34" s="3"/>
      <c r="S34" s="2">
        <v>343.94</v>
      </c>
      <c r="T34" s="3"/>
      <c r="U34" s="2">
        <v>415.76</v>
      </c>
      <c r="V34" s="3"/>
      <c r="W34" s="2">
        <v>0</v>
      </c>
      <c r="X34" s="3"/>
      <c r="Y34" s="2">
        <v>0</v>
      </c>
      <c r="Z34" s="3"/>
      <c r="AA34" s="2">
        <v>-1039</v>
      </c>
      <c r="AB34" s="3"/>
      <c r="AC34" s="2">
        <v>-286.77999999999997</v>
      </c>
      <c r="AD34" s="3"/>
      <c r="AE34" s="2">
        <v>-1226.22</v>
      </c>
      <c r="AF34" s="3"/>
      <c r="AG34" s="2">
        <v>286.77999999999997</v>
      </c>
      <c r="AH34" s="3"/>
      <c r="AI34" s="2">
        <v>1226.22</v>
      </c>
      <c r="AJ34" s="3"/>
      <c r="AK34" s="2">
        <v>-820.92</v>
      </c>
      <c r="AL34" s="3"/>
      <c r="AM34" s="2">
        <v>71.28</v>
      </c>
      <c r="AN34" s="3"/>
      <c r="AO34" s="2">
        <v>0</v>
      </c>
      <c r="AP34" s="3"/>
      <c r="AQ34" s="3"/>
      <c r="AR34" s="2">
        <f t="shared" si="0"/>
        <v>17989.05</v>
      </c>
    </row>
    <row r="35" spans="1:44" ht="15.75" thickBot="1" x14ac:dyDescent="0.3">
      <c r="A35" s="1"/>
      <c r="B35" s="1" t="s">
        <v>58</v>
      </c>
      <c r="C35" s="4">
        <v>0</v>
      </c>
      <c r="D35" s="3"/>
      <c r="E35" s="4">
        <v>43833</v>
      </c>
      <c r="F35" s="3"/>
      <c r="G35" s="4">
        <v>0</v>
      </c>
      <c r="H35" s="3"/>
      <c r="I35" s="4">
        <v>886.36</v>
      </c>
      <c r="J35" s="3"/>
      <c r="K35" s="4">
        <v>0.56000000000000005</v>
      </c>
      <c r="L35" s="3"/>
      <c r="M35" s="4">
        <v>324</v>
      </c>
      <c r="N35" s="3"/>
      <c r="O35" s="4">
        <v>0</v>
      </c>
      <c r="P35" s="3"/>
      <c r="Q35" s="4">
        <v>0</v>
      </c>
      <c r="R35" s="3"/>
      <c r="S35" s="4">
        <v>868</v>
      </c>
      <c r="T35" s="3"/>
      <c r="U35" s="4">
        <v>2425</v>
      </c>
      <c r="V35" s="3"/>
      <c r="W35" s="4">
        <v>668.79</v>
      </c>
      <c r="X35" s="3"/>
      <c r="Y35" s="4">
        <v>0</v>
      </c>
      <c r="Z35" s="3"/>
      <c r="AA35" s="4">
        <v>-6883</v>
      </c>
      <c r="AB35" s="3"/>
      <c r="AC35" s="4">
        <v>-710.58</v>
      </c>
      <c r="AD35" s="3"/>
      <c r="AE35" s="4">
        <v>-3038.35</v>
      </c>
      <c r="AF35" s="3"/>
      <c r="AG35" s="4">
        <v>710.58</v>
      </c>
      <c r="AH35" s="3"/>
      <c r="AI35" s="4">
        <v>3038.35</v>
      </c>
      <c r="AJ35" s="3"/>
      <c r="AK35" s="4">
        <v>-1994.39</v>
      </c>
      <c r="AL35" s="3"/>
      <c r="AM35" s="4">
        <v>71.28</v>
      </c>
      <c r="AN35" s="3"/>
      <c r="AO35" s="4">
        <v>0</v>
      </c>
      <c r="AP35" s="3"/>
      <c r="AQ35" s="3"/>
      <c r="AR35" s="4">
        <f t="shared" si="0"/>
        <v>40199.599999999999</v>
      </c>
    </row>
    <row r="36" spans="1:44" s="6" customFormat="1" ht="12" thickBot="1" x14ac:dyDescent="0.25">
      <c r="A36" s="1" t="s">
        <v>24</v>
      </c>
      <c r="B36" s="1"/>
      <c r="C36" s="5">
        <f>ROUND(SUM(C2:C35),5)</f>
        <v>125748.4</v>
      </c>
      <c r="D36" s="1"/>
      <c r="E36" s="5">
        <f>ROUND(SUM(E2:E35),5)</f>
        <v>411657.54</v>
      </c>
      <c r="F36" s="1"/>
      <c r="G36" s="5">
        <f>ROUND(SUM(G2:G35),5)</f>
        <v>7484.75</v>
      </c>
      <c r="H36" s="1"/>
      <c r="I36" s="5">
        <f>ROUND(SUM(I2:I35),5)</f>
        <v>7001.78</v>
      </c>
      <c r="J36" s="1"/>
      <c r="K36" s="5">
        <f>ROUND(SUM(K2:K35),5)</f>
        <v>23.62</v>
      </c>
      <c r="L36" s="1"/>
      <c r="M36" s="5">
        <f>ROUND(SUM(M2:M35),5)</f>
        <v>3947.32</v>
      </c>
      <c r="N36" s="1"/>
      <c r="O36" s="5">
        <f>ROUND(SUM(O2:O35),5)</f>
        <v>0</v>
      </c>
      <c r="P36" s="1"/>
      <c r="Q36" s="5">
        <f>ROUND(SUM(Q2:Q35),5)</f>
        <v>0</v>
      </c>
      <c r="R36" s="1"/>
      <c r="S36" s="5">
        <f>ROUND(SUM(S2:S35),5)</f>
        <v>17035.830000000002</v>
      </c>
      <c r="T36" s="1"/>
      <c r="U36" s="5">
        <f>ROUND(SUM(U2:U35),5)</f>
        <v>38224.47</v>
      </c>
      <c r="V36" s="1"/>
      <c r="W36" s="5">
        <f>ROUND(SUM(W2:W35),5)</f>
        <v>1977.49</v>
      </c>
      <c r="X36" s="1"/>
      <c r="Y36" s="5">
        <f>ROUND(SUM(Y2:Y35),5)</f>
        <v>7458.72</v>
      </c>
      <c r="Z36" s="1"/>
      <c r="AA36" s="5">
        <f>ROUND(SUM(AA2:AA35),5)</f>
        <v>-73725</v>
      </c>
      <c r="AB36" s="1"/>
      <c r="AC36" s="5">
        <f>ROUND(SUM(AC2:AC35),5)</f>
        <v>-8998.1200000000008</v>
      </c>
      <c r="AD36" s="1"/>
      <c r="AE36" s="5">
        <f>ROUND(SUM(AE2:AE35),5)</f>
        <v>-38474.730000000003</v>
      </c>
      <c r="AF36" s="1"/>
      <c r="AG36" s="5">
        <f>ROUND(SUM(AG2:AG35),5)</f>
        <v>8998.1200000000008</v>
      </c>
      <c r="AH36" s="1"/>
      <c r="AI36" s="5">
        <f>ROUND(SUM(AI2:AI35),5)</f>
        <v>38474.730000000003</v>
      </c>
      <c r="AJ36" s="1"/>
      <c r="AK36" s="5">
        <f>ROUND(SUM(AK2:AK35),5)</f>
        <v>-25571.599999999999</v>
      </c>
      <c r="AL36" s="1"/>
      <c r="AM36" s="5">
        <f>ROUND(SUM(AM2:AM35),5)</f>
        <v>942.97</v>
      </c>
      <c r="AN36" s="1"/>
      <c r="AO36" s="5">
        <f>ROUND(SUM(AO2:AO35),5)</f>
        <v>0</v>
      </c>
      <c r="AP36" s="1"/>
      <c r="AQ36" s="1"/>
      <c r="AR36" s="5">
        <f t="shared" si="0"/>
        <v>522206.29</v>
      </c>
    </row>
    <row r="37" spans="1:44" ht="15.75" thickTop="1" x14ac:dyDescent="0.25"/>
  </sheetData>
  <pageMargins left="0.7" right="0.7" top="0.75" bottom="0.75" header="0.1" footer="0.3"/>
  <pageSetup orientation="portrait" r:id="rId1"/>
  <headerFooter>
    <oddHeader>&amp;L&amp;"Arial,Bold"&amp;8 5:12 PM
&amp;"Arial,Bold"&amp;8 05/10/18&amp;C&amp;"Arial,Bold"&amp;12 CRETE TOWNSHIP
&amp;"Arial,Bold"&amp;14 Employee Earnings Summary
&amp;"Arial,Bold"&amp;10 January through December 2017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40"/>
  <sheetViews>
    <sheetView tabSelected="1" workbookViewId="0">
      <selection activeCell="G11" sqref="G11"/>
    </sheetView>
  </sheetViews>
  <sheetFormatPr defaultRowHeight="15" x14ac:dyDescent="0.25"/>
  <cols>
    <col min="1" max="4" width="21.42578125" style="11" customWidth="1"/>
    <col min="5" max="5" width="10.140625" style="12" bestFit="1" customWidth="1"/>
    <col min="6" max="6" width="2.28515625" style="12" customWidth="1"/>
    <col min="7" max="7" width="9.85546875" style="12" bestFit="1" customWidth="1"/>
    <col min="8" max="8" width="2.28515625" style="12" customWidth="1"/>
    <col min="9" max="9" width="17.85546875" style="12" bestFit="1" customWidth="1"/>
    <col min="10" max="10" width="2.140625" style="12" customWidth="1"/>
    <col min="11" max="11" width="21.140625" style="12" bestFit="1" customWidth="1"/>
    <col min="12" max="12" width="2.28515625" style="12" customWidth="1"/>
    <col min="13" max="13" width="23.85546875" bestFit="1" customWidth="1"/>
    <col min="14" max="14" width="2.28515625" style="12" customWidth="1"/>
    <col min="15" max="15" width="14" style="12" bestFit="1" customWidth="1"/>
    <col min="16" max="16" width="2.28515625" style="12" customWidth="1"/>
    <col min="17" max="17" width="17.5703125" style="12" bestFit="1" customWidth="1"/>
    <col min="18" max="18" width="2.28515625" style="12" customWidth="1"/>
    <col min="19" max="19" width="28.140625" style="12" customWidth="1"/>
    <col min="20" max="20" width="2.28515625" style="12" customWidth="1"/>
    <col min="21" max="21" width="22.42578125" style="12" bestFit="1" customWidth="1"/>
    <col min="22" max="22" width="2.28515625" style="12" customWidth="1"/>
    <col min="23" max="23" width="8.7109375" style="12" customWidth="1"/>
  </cols>
  <sheetData>
    <row r="1" spans="1:31" s="10" customFormat="1" ht="38.25" customHeight="1" thickBot="1" x14ac:dyDescent="0.3">
      <c r="A1" s="7" t="s">
        <v>70</v>
      </c>
      <c r="B1" s="7" t="s">
        <v>61</v>
      </c>
      <c r="C1" s="7" t="s">
        <v>170</v>
      </c>
      <c r="D1" s="22" t="s">
        <v>62</v>
      </c>
      <c r="E1" s="8" t="s">
        <v>0</v>
      </c>
      <c r="F1" s="9"/>
      <c r="G1" s="8" t="s">
        <v>181</v>
      </c>
      <c r="H1" s="9"/>
      <c r="I1" s="8" t="s">
        <v>3</v>
      </c>
      <c r="J1" s="14"/>
      <c r="K1" s="8" t="s">
        <v>5</v>
      </c>
      <c r="L1" s="9"/>
      <c r="M1" s="8" t="s">
        <v>4</v>
      </c>
      <c r="N1" s="9"/>
      <c r="O1" s="8" t="s">
        <v>8</v>
      </c>
      <c r="P1" s="9"/>
      <c r="Q1" s="8" t="s">
        <v>9</v>
      </c>
      <c r="R1" s="9"/>
      <c r="S1" s="8" t="s">
        <v>10</v>
      </c>
      <c r="T1" s="9"/>
      <c r="U1" s="8" t="s">
        <v>11</v>
      </c>
      <c r="V1" s="9"/>
      <c r="W1" s="8" t="s">
        <v>24</v>
      </c>
    </row>
    <row r="2" spans="1:31" ht="15.75" thickTop="1" x14ac:dyDescent="0.25">
      <c r="A2" s="1" t="s">
        <v>34</v>
      </c>
      <c r="B2" s="15">
        <f>VLOOKUP(A2,Sheet5!C:O,13,FALSE)</f>
        <v>41883</v>
      </c>
      <c r="C2" s="1" t="s">
        <v>171</v>
      </c>
      <c r="D2" s="23" t="s">
        <v>178</v>
      </c>
      <c r="E2" s="2">
        <v>0</v>
      </c>
      <c r="F2" s="3"/>
      <c r="G2" s="2">
        <v>4715</v>
      </c>
      <c r="H2" s="3"/>
      <c r="I2" s="2">
        <v>0</v>
      </c>
      <c r="J2" s="2"/>
      <c r="K2" s="2">
        <v>0</v>
      </c>
      <c r="L2" s="3"/>
      <c r="M2" s="2">
        <v>0</v>
      </c>
      <c r="N2" s="3"/>
      <c r="O2" s="2">
        <v>0</v>
      </c>
      <c r="P2" s="3"/>
      <c r="Q2" s="2">
        <v>0</v>
      </c>
      <c r="R2" s="3"/>
      <c r="S2" s="2">
        <v>0</v>
      </c>
      <c r="T2" s="3"/>
      <c r="U2" s="2">
        <v>0</v>
      </c>
      <c r="V2" s="3"/>
      <c r="W2" s="2">
        <f>ROUND(SUM(E2:U2),5)</f>
        <v>4715</v>
      </c>
    </row>
    <row r="3" spans="1:31" x14ac:dyDescent="0.25">
      <c r="A3" s="1" t="s">
        <v>40</v>
      </c>
      <c r="B3" s="15">
        <f>VLOOKUP(A3,Sheet5!C:O,13,FALSE)</f>
        <v>41470</v>
      </c>
      <c r="C3" s="1" t="s">
        <v>171</v>
      </c>
      <c r="D3" s="23" t="s">
        <v>64</v>
      </c>
      <c r="E3" s="2">
        <v>0</v>
      </c>
      <c r="F3" s="3"/>
      <c r="G3" s="2">
        <v>29981</v>
      </c>
      <c r="H3" s="3"/>
      <c r="I3" s="2">
        <v>0</v>
      </c>
      <c r="J3" s="2"/>
      <c r="K3" s="2">
        <v>1296</v>
      </c>
      <c r="L3" s="3"/>
      <c r="M3" s="2">
        <v>0</v>
      </c>
      <c r="N3" s="3"/>
      <c r="O3" s="2">
        <v>1907</v>
      </c>
      <c r="P3" s="3"/>
      <c r="Q3" s="2">
        <v>616</v>
      </c>
      <c r="R3" s="3"/>
      <c r="S3" s="2">
        <v>0</v>
      </c>
      <c r="T3" s="3"/>
      <c r="U3" s="2">
        <v>0</v>
      </c>
      <c r="V3" s="3"/>
      <c r="W3" s="2">
        <f t="shared" ref="W3:W35" si="0">ROUND(SUM(E3:U3),5)</f>
        <v>33800</v>
      </c>
    </row>
    <row r="4" spans="1:31" x14ac:dyDescent="0.25">
      <c r="A4" s="1" t="s">
        <v>48</v>
      </c>
      <c r="B4" s="15">
        <f>VLOOKUP(A4,Sheet5!C:O,13,FALSE)</f>
        <v>39476</v>
      </c>
      <c r="C4" s="1" t="s">
        <v>171</v>
      </c>
      <c r="D4" s="23" t="s">
        <v>169</v>
      </c>
      <c r="E4" s="2">
        <v>0</v>
      </c>
      <c r="F4" s="3"/>
      <c r="G4" s="2">
        <v>6120</v>
      </c>
      <c r="H4" s="3"/>
      <c r="I4" s="2">
        <v>0</v>
      </c>
      <c r="J4" s="2"/>
      <c r="K4" s="2">
        <v>0</v>
      </c>
      <c r="L4" s="3"/>
      <c r="M4" s="2">
        <v>0</v>
      </c>
      <c r="N4" s="3"/>
      <c r="O4" s="2">
        <v>0</v>
      </c>
      <c r="P4" s="3"/>
      <c r="Q4" s="2">
        <v>0</v>
      </c>
      <c r="R4" s="3"/>
      <c r="S4" s="2">
        <v>0</v>
      </c>
      <c r="T4" s="3"/>
      <c r="U4" s="2">
        <v>0</v>
      </c>
      <c r="V4" s="3"/>
      <c r="W4" s="2">
        <f t="shared" si="0"/>
        <v>6120</v>
      </c>
    </row>
    <row r="5" spans="1:31" x14ac:dyDescent="0.25">
      <c r="A5" s="1" t="s">
        <v>52</v>
      </c>
      <c r="B5" s="15">
        <f>VLOOKUP(A5,Sheet5!C:O,13,FALSE)</f>
        <v>43061</v>
      </c>
      <c r="C5" s="1" t="s">
        <v>171</v>
      </c>
      <c r="D5" s="23" t="s">
        <v>179</v>
      </c>
      <c r="E5" s="2">
        <v>0</v>
      </c>
      <c r="F5" s="3"/>
      <c r="G5" s="2">
        <v>797.5</v>
      </c>
      <c r="H5" s="3"/>
      <c r="I5" s="2">
        <v>0</v>
      </c>
      <c r="J5" s="2"/>
      <c r="K5" s="2">
        <v>0</v>
      </c>
      <c r="L5" s="3"/>
      <c r="M5" s="2">
        <v>0</v>
      </c>
      <c r="N5" s="3"/>
      <c r="O5" s="2">
        <v>0</v>
      </c>
      <c r="P5" s="3"/>
      <c r="Q5" s="2">
        <v>0</v>
      </c>
      <c r="R5" s="3"/>
      <c r="S5" s="2">
        <v>0</v>
      </c>
      <c r="T5" s="3"/>
      <c r="U5" s="2">
        <v>0</v>
      </c>
      <c r="V5" s="3"/>
      <c r="W5" s="2">
        <f t="shared" si="0"/>
        <v>797.5</v>
      </c>
    </row>
    <row r="6" spans="1:31" x14ac:dyDescent="0.25">
      <c r="A6" s="1" t="s">
        <v>54</v>
      </c>
      <c r="B6" s="15">
        <f>VLOOKUP(A6,Sheet5!C:O,13,FALSE)</f>
        <v>38896</v>
      </c>
      <c r="C6" s="1" t="s">
        <v>171</v>
      </c>
      <c r="D6" s="23" t="s">
        <v>63</v>
      </c>
      <c r="E6" s="2">
        <v>0</v>
      </c>
      <c r="F6" s="3"/>
      <c r="G6" s="4">
        <v>8283.75</v>
      </c>
      <c r="H6" s="3"/>
      <c r="I6" s="4">
        <v>0</v>
      </c>
      <c r="J6" s="4"/>
      <c r="K6" s="4">
        <v>0</v>
      </c>
      <c r="L6" s="3"/>
      <c r="M6" s="2">
        <v>0</v>
      </c>
      <c r="N6" s="3"/>
      <c r="O6" s="4">
        <v>0</v>
      </c>
      <c r="P6" s="3"/>
      <c r="Q6" s="4">
        <v>0</v>
      </c>
      <c r="R6" s="3"/>
      <c r="S6" s="2">
        <v>0</v>
      </c>
      <c r="T6" s="3"/>
      <c r="U6" s="4">
        <v>0</v>
      </c>
      <c r="V6" s="3"/>
      <c r="W6" s="2">
        <f t="shared" si="0"/>
        <v>8283.75</v>
      </c>
    </row>
    <row r="7" spans="1:31" x14ac:dyDescent="0.25">
      <c r="A7" s="1" t="s">
        <v>49</v>
      </c>
      <c r="B7" s="15">
        <f>VLOOKUP(A7,Sheet5!C:O,13,FALSE)</f>
        <v>38770</v>
      </c>
      <c r="C7" s="1" t="s">
        <v>172</v>
      </c>
      <c r="D7" s="23" t="s">
        <v>65</v>
      </c>
      <c r="E7" s="2">
        <v>0</v>
      </c>
      <c r="G7" s="2">
        <v>38536.26</v>
      </c>
      <c r="H7" s="3"/>
      <c r="I7" s="2">
        <v>0</v>
      </c>
      <c r="J7" s="2"/>
      <c r="K7" s="2">
        <v>360.22</v>
      </c>
      <c r="L7" s="3"/>
      <c r="M7" s="2">
        <v>0</v>
      </c>
      <c r="N7" s="3"/>
      <c r="O7" s="2">
        <v>2002.49</v>
      </c>
      <c r="P7" s="3"/>
      <c r="Q7" s="2">
        <v>7723.05</v>
      </c>
      <c r="R7" s="3"/>
      <c r="S7" s="2">
        <v>0</v>
      </c>
      <c r="T7" s="3"/>
      <c r="U7" s="2">
        <v>0</v>
      </c>
      <c r="W7" s="2">
        <f t="shared" si="0"/>
        <v>48622.02</v>
      </c>
      <c r="X7" s="12"/>
      <c r="Y7" s="12"/>
      <c r="Z7" s="12"/>
      <c r="AA7" s="12"/>
      <c r="AB7" s="12"/>
      <c r="AC7" s="12"/>
      <c r="AD7" s="12"/>
      <c r="AE7" s="12"/>
    </row>
    <row r="8" spans="1:31" x14ac:dyDescent="0.25">
      <c r="A8" s="1" t="s">
        <v>25</v>
      </c>
      <c r="B8" s="15">
        <f>VLOOKUP(A8,Sheet5!C:O,13,FALSE)</f>
        <v>42402</v>
      </c>
      <c r="C8" s="1" t="s">
        <v>172</v>
      </c>
      <c r="D8" s="23" t="s">
        <v>65</v>
      </c>
      <c r="E8" s="2">
        <v>0</v>
      </c>
      <c r="G8" s="2">
        <v>21181.68</v>
      </c>
      <c r="H8" s="3"/>
      <c r="I8" s="2">
        <v>0</v>
      </c>
      <c r="J8" s="2"/>
      <c r="K8" s="2">
        <v>185.61</v>
      </c>
      <c r="L8" s="3"/>
      <c r="M8" s="2">
        <v>0</v>
      </c>
      <c r="N8" s="3"/>
      <c r="O8" s="2">
        <v>706.16</v>
      </c>
      <c r="P8" s="3"/>
      <c r="Q8" s="2">
        <v>920.08</v>
      </c>
      <c r="R8" s="3"/>
      <c r="S8" s="2">
        <v>0</v>
      </c>
      <c r="T8" s="3"/>
      <c r="U8" s="2">
        <v>0</v>
      </c>
      <c r="W8" s="2">
        <f t="shared" si="0"/>
        <v>22993.53</v>
      </c>
      <c r="X8" s="12"/>
      <c r="Y8" s="12"/>
      <c r="Z8" s="12"/>
      <c r="AA8" s="12"/>
      <c r="AB8" s="12"/>
      <c r="AC8" s="12"/>
      <c r="AD8" s="12"/>
      <c r="AE8" s="12"/>
    </row>
    <row r="9" spans="1:31" x14ac:dyDescent="0.25">
      <c r="A9" s="1" t="s">
        <v>39</v>
      </c>
      <c r="B9" s="15">
        <f>VLOOKUP(A9,Sheet5!C:O,13,FALSE)</f>
        <v>41815</v>
      </c>
      <c r="C9" s="1" t="s">
        <v>172</v>
      </c>
      <c r="D9" s="23" t="s">
        <v>174</v>
      </c>
      <c r="E9" s="2">
        <v>0</v>
      </c>
      <c r="G9" s="2">
        <v>3781.17</v>
      </c>
      <c r="H9" s="3"/>
      <c r="I9" s="2">
        <v>0</v>
      </c>
      <c r="J9" s="2"/>
      <c r="K9" s="2">
        <v>0</v>
      </c>
      <c r="L9" s="3"/>
      <c r="M9" s="2">
        <v>0</v>
      </c>
      <c r="N9" s="3"/>
      <c r="O9" s="2">
        <v>0</v>
      </c>
      <c r="P9" s="3"/>
      <c r="Q9" s="2">
        <v>0</v>
      </c>
      <c r="R9" s="3"/>
      <c r="S9" s="2">
        <v>0</v>
      </c>
      <c r="T9" s="3"/>
      <c r="U9" s="2">
        <v>0</v>
      </c>
      <c r="W9" s="2">
        <f t="shared" si="0"/>
        <v>3781.17</v>
      </c>
      <c r="X9" s="12"/>
      <c r="Y9" s="12"/>
      <c r="Z9" s="12"/>
      <c r="AA9" s="12"/>
      <c r="AB9" s="12"/>
      <c r="AC9" s="12"/>
      <c r="AD9" s="12"/>
      <c r="AE9" s="12"/>
    </row>
    <row r="10" spans="1:31" x14ac:dyDescent="0.25">
      <c r="A10" s="1" t="s">
        <v>45</v>
      </c>
      <c r="B10" s="15">
        <f>VLOOKUP(A10,Sheet5!C:O,13,FALSE)</f>
        <v>41372</v>
      </c>
      <c r="C10" s="1" t="s">
        <v>172</v>
      </c>
      <c r="D10" s="23" t="s">
        <v>182</v>
      </c>
      <c r="E10" s="2">
        <v>0</v>
      </c>
      <c r="G10" s="2">
        <v>1395.68</v>
      </c>
      <c r="H10" s="3"/>
      <c r="I10" s="2">
        <v>0</v>
      </c>
      <c r="J10" s="2"/>
      <c r="K10" s="2">
        <v>0</v>
      </c>
      <c r="L10" s="3"/>
      <c r="M10" s="2">
        <v>0</v>
      </c>
      <c r="N10" s="3"/>
      <c r="O10" s="2">
        <v>0</v>
      </c>
      <c r="P10" s="3"/>
      <c r="Q10" s="2">
        <v>0</v>
      </c>
      <c r="R10" s="3"/>
      <c r="S10" s="2">
        <v>0</v>
      </c>
      <c r="T10" s="3"/>
      <c r="U10" s="2">
        <v>0</v>
      </c>
      <c r="W10" s="2">
        <f t="shared" si="0"/>
        <v>1395.68</v>
      </c>
      <c r="X10" s="12"/>
      <c r="Y10" s="12"/>
      <c r="Z10" s="12"/>
      <c r="AA10" s="12"/>
      <c r="AB10" s="12"/>
      <c r="AC10" s="12"/>
      <c r="AD10" s="12"/>
      <c r="AE10" s="12"/>
    </row>
    <row r="11" spans="1:31" x14ac:dyDescent="0.25">
      <c r="A11" s="1" t="s">
        <v>50</v>
      </c>
      <c r="B11" s="15">
        <f>VLOOKUP(A11,Sheet5!C:O,13,FALSE)</f>
        <v>42522</v>
      </c>
      <c r="C11" s="1" t="s">
        <v>172</v>
      </c>
      <c r="D11" s="23" t="s">
        <v>180</v>
      </c>
      <c r="E11" s="2">
        <v>0</v>
      </c>
      <c r="G11" s="2">
        <v>1689.8</v>
      </c>
      <c r="H11" s="3"/>
      <c r="I11" s="2">
        <v>0</v>
      </c>
      <c r="J11" s="2"/>
      <c r="K11" s="2">
        <v>0</v>
      </c>
      <c r="L11" s="3"/>
      <c r="M11" s="2">
        <v>0</v>
      </c>
      <c r="N11" s="3"/>
      <c r="O11" s="2">
        <v>0</v>
      </c>
      <c r="P11" s="3"/>
      <c r="Q11" s="2">
        <v>0</v>
      </c>
      <c r="R11" s="3"/>
      <c r="S11" s="2">
        <v>0</v>
      </c>
      <c r="T11" s="3"/>
      <c r="U11" s="2">
        <v>0</v>
      </c>
      <c r="W11" s="2">
        <f t="shared" si="0"/>
        <v>1689.8</v>
      </c>
      <c r="X11" s="12"/>
      <c r="Y11" s="12"/>
      <c r="Z11" s="12"/>
      <c r="AA11" s="12"/>
      <c r="AB11" s="12"/>
      <c r="AC11" s="12"/>
      <c r="AD11" s="12"/>
      <c r="AE11" s="12"/>
    </row>
    <row r="12" spans="1:31" x14ac:dyDescent="0.25">
      <c r="A12" s="1" t="s">
        <v>55</v>
      </c>
      <c r="B12" s="15">
        <f>VLOOKUP(A12,Sheet5!C:O,13,FALSE)</f>
        <v>39455</v>
      </c>
      <c r="C12" s="1" t="s">
        <v>172</v>
      </c>
      <c r="D12" s="23" t="s">
        <v>180</v>
      </c>
      <c r="E12" s="2">
        <v>0</v>
      </c>
      <c r="G12" s="2">
        <v>4494.12</v>
      </c>
      <c r="H12" s="3"/>
      <c r="I12" s="2">
        <v>0</v>
      </c>
      <c r="J12" s="2"/>
      <c r="K12" s="2">
        <v>0</v>
      </c>
      <c r="L12" s="3"/>
      <c r="M12" s="2">
        <v>0</v>
      </c>
      <c r="N12" s="3"/>
      <c r="O12" s="2">
        <v>0</v>
      </c>
      <c r="P12" s="3"/>
      <c r="Q12" s="2">
        <v>0</v>
      </c>
      <c r="R12" s="3"/>
      <c r="S12" s="2">
        <v>0</v>
      </c>
      <c r="T12" s="3"/>
      <c r="U12" s="2">
        <v>0</v>
      </c>
      <c r="W12" s="2">
        <f t="shared" si="0"/>
        <v>4494.12</v>
      </c>
      <c r="X12" s="12"/>
      <c r="Y12" s="12"/>
      <c r="Z12" s="12"/>
      <c r="AA12" s="12"/>
      <c r="AB12" s="12"/>
      <c r="AC12" s="12"/>
      <c r="AD12" s="12"/>
      <c r="AE12" s="12"/>
    </row>
    <row r="13" spans="1:31" x14ac:dyDescent="0.25">
      <c r="A13" s="1" t="s">
        <v>57</v>
      </c>
      <c r="B13" s="15">
        <f>VLOOKUP(A13,Sheet5!C:O,13,FALSE)</f>
        <v>42263</v>
      </c>
      <c r="C13" s="1" t="s">
        <v>172</v>
      </c>
      <c r="D13" s="23" t="s">
        <v>65</v>
      </c>
      <c r="E13" s="2">
        <v>0</v>
      </c>
      <c r="G13" s="4">
        <v>18856.5</v>
      </c>
      <c r="H13" s="3"/>
      <c r="I13" s="4">
        <v>0</v>
      </c>
      <c r="J13" s="4"/>
      <c r="K13" s="4">
        <v>161.49</v>
      </c>
      <c r="L13" s="3"/>
      <c r="M13" s="2">
        <v>0</v>
      </c>
      <c r="N13" s="3"/>
      <c r="O13" s="4">
        <v>343.94</v>
      </c>
      <c r="P13" s="3"/>
      <c r="Q13" s="4">
        <v>415.76</v>
      </c>
      <c r="R13" s="3"/>
      <c r="S13" s="2">
        <v>0</v>
      </c>
      <c r="T13" s="3"/>
      <c r="U13" s="2">
        <v>0</v>
      </c>
      <c r="W13" s="2">
        <f t="shared" si="0"/>
        <v>19777.689999999999</v>
      </c>
      <c r="X13" s="12"/>
      <c r="Y13" s="12"/>
      <c r="Z13" s="12"/>
      <c r="AA13" s="12"/>
      <c r="AB13" s="12"/>
      <c r="AC13" s="12"/>
      <c r="AD13" s="12"/>
      <c r="AE13" s="12"/>
    </row>
    <row r="14" spans="1:31" x14ac:dyDescent="0.25">
      <c r="A14" s="1" t="s">
        <v>26</v>
      </c>
      <c r="B14" s="15">
        <f>VLOOKUP(A14,Sheet5!C:O,13,FALSE)</f>
        <v>32420</v>
      </c>
      <c r="C14" s="1" t="s">
        <v>173</v>
      </c>
      <c r="D14" s="23" t="s">
        <v>175</v>
      </c>
      <c r="E14" s="2">
        <v>0</v>
      </c>
      <c r="G14" s="2">
        <v>1631.25</v>
      </c>
      <c r="H14" s="3"/>
      <c r="I14" s="2">
        <v>0</v>
      </c>
      <c r="J14" s="2"/>
      <c r="K14" s="2">
        <v>0</v>
      </c>
      <c r="L14" s="3"/>
      <c r="M14" s="2">
        <v>0</v>
      </c>
      <c r="N14" s="3"/>
      <c r="O14" s="2">
        <v>0</v>
      </c>
      <c r="P14" s="3"/>
      <c r="Q14" s="2">
        <v>0</v>
      </c>
      <c r="R14" s="3"/>
      <c r="S14" s="2">
        <v>0</v>
      </c>
      <c r="T14" s="3"/>
      <c r="U14" s="2">
        <v>0</v>
      </c>
      <c r="W14" s="2">
        <f t="shared" si="0"/>
        <v>1631.25</v>
      </c>
      <c r="X14" s="12"/>
      <c r="Y14" s="12"/>
      <c r="Z14" s="12"/>
      <c r="AA14" s="12"/>
    </row>
    <row r="15" spans="1:31" x14ac:dyDescent="0.25">
      <c r="A15" s="1" t="s">
        <v>37</v>
      </c>
      <c r="B15" s="15">
        <f>VLOOKUP(A15,Sheet5!C:O,13,FALSE)</f>
        <v>33359</v>
      </c>
      <c r="C15" s="1" t="s">
        <v>173</v>
      </c>
      <c r="D15" s="23" t="s">
        <v>177</v>
      </c>
      <c r="E15" s="2">
        <v>0</v>
      </c>
      <c r="G15" s="2">
        <v>55360.32</v>
      </c>
      <c r="H15" s="3"/>
      <c r="I15" s="2">
        <v>1025.3699999999999</v>
      </c>
      <c r="J15" s="2"/>
      <c r="K15" s="2">
        <v>324</v>
      </c>
      <c r="L15" s="3"/>
      <c r="M15" s="2">
        <v>0</v>
      </c>
      <c r="N15" s="3"/>
      <c r="O15" s="2">
        <v>2400.4</v>
      </c>
      <c r="P15" s="3"/>
      <c r="Q15" s="2">
        <v>5339.68</v>
      </c>
      <c r="R15" s="3"/>
      <c r="S15" s="2">
        <v>0</v>
      </c>
      <c r="T15" s="3"/>
      <c r="U15" s="2">
        <v>0</v>
      </c>
      <c r="W15" s="2">
        <f t="shared" si="0"/>
        <v>64449.77</v>
      </c>
      <c r="X15" s="12"/>
      <c r="Y15" s="12"/>
      <c r="Z15" s="12"/>
      <c r="AA15" s="12"/>
    </row>
    <row r="16" spans="1:31" x14ac:dyDescent="0.25">
      <c r="A16" s="1" t="s">
        <v>38</v>
      </c>
      <c r="B16" s="15">
        <f>VLOOKUP(A16,Sheet5!C:O,13,FALSE)</f>
        <v>30733</v>
      </c>
      <c r="C16" s="1" t="s">
        <v>173</v>
      </c>
      <c r="D16" s="23" t="s">
        <v>177</v>
      </c>
      <c r="E16" s="2">
        <v>0</v>
      </c>
      <c r="G16" s="2">
        <v>62429.37</v>
      </c>
      <c r="H16" s="3"/>
      <c r="I16" s="2">
        <v>2560.84</v>
      </c>
      <c r="J16" s="2"/>
      <c r="K16" s="2">
        <v>324</v>
      </c>
      <c r="L16" s="3"/>
      <c r="M16" s="2">
        <v>6.16</v>
      </c>
      <c r="N16" s="3"/>
      <c r="O16" s="2">
        <v>1617.84</v>
      </c>
      <c r="P16" s="3"/>
      <c r="Q16" s="2">
        <v>6108.15</v>
      </c>
      <c r="R16" s="3"/>
      <c r="S16" s="2">
        <v>0</v>
      </c>
      <c r="T16" s="3"/>
      <c r="U16" s="2">
        <v>0</v>
      </c>
      <c r="W16" s="2">
        <f t="shared" si="0"/>
        <v>73046.36</v>
      </c>
      <c r="X16" s="12"/>
      <c r="Y16" s="12"/>
      <c r="Z16" s="12"/>
      <c r="AA16" s="12"/>
    </row>
    <row r="17" spans="1:27" x14ac:dyDescent="0.25">
      <c r="A17" s="1" t="s">
        <v>44</v>
      </c>
      <c r="B17" s="15">
        <f>VLOOKUP(A17,Sheet5!C:O,13,FALSE)</f>
        <v>40583</v>
      </c>
      <c r="C17" s="1" t="s">
        <v>173</v>
      </c>
      <c r="D17" s="23" t="s">
        <v>177</v>
      </c>
      <c r="E17" s="2">
        <v>0</v>
      </c>
      <c r="G17" s="2">
        <v>31691.25</v>
      </c>
      <c r="H17" s="3"/>
      <c r="I17" s="2">
        <v>775.76</v>
      </c>
      <c r="J17" s="2"/>
      <c r="K17" s="2">
        <v>324</v>
      </c>
      <c r="L17" s="3"/>
      <c r="M17" s="2">
        <v>6.16</v>
      </c>
      <c r="N17" s="3"/>
      <c r="O17" s="2">
        <v>2076</v>
      </c>
      <c r="P17" s="3"/>
      <c r="Q17" s="2">
        <v>3162.75</v>
      </c>
      <c r="R17" s="3"/>
      <c r="S17" s="2">
        <v>495.51</v>
      </c>
      <c r="T17" s="3"/>
      <c r="U17" s="2">
        <v>0</v>
      </c>
      <c r="W17" s="2">
        <f t="shared" si="0"/>
        <v>38531.43</v>
      </c>
      <c r="X17" s="12"/>
      <c r="Y17" s="12"/>
      <c r="Z17" s="12"/>
      <c r="AA17" s="12"/>
    </row>
    <row r="18" spans="1:27" x14ac:dyDescent="0.25">
      <c r="A18" s="1" t="s">
        <v>46</v>
      </c>
      <c r="B18" s="15">
        <f>VLOOKUP(A18,Sheet5!C:O,13,FALSE)</f>
        <v>40169</v>
      </c>
      <c r="C18" s="1" t="s">
        <v>173</v>
      </c>
      <c r="D18" s="23" t="s">
        <v>177</v>
      </c>
      <c r="E18" s="2">
        <v>0</v>
      </c>
      <c r="G18" s="2">
        <v>41286</v>
      </c>
      <c r="H18" s="3"/>
      <c r="I18" s="2">
        <v>898.01</v>
      </c>
      <c r="J18" s="2"/>
      <c r="K18" s="2">
        <v>324</v>
      </c>
      <c r="L18" s="3"/>
      <c r="M18" s="2">
        <v>6.22</v>
      </c>
      <c r="N18" s="3"/>
      <c r="O18" s="2">
        <v>2902</v>
      </c>
      <c r="P18" s="3"/>
      <c r="Q18" s="2">
        <v>2938</v>
      </c>
      <c r="R18" s="3"/>
      <c r="S18" s="2">
        <v>668.79</v>
      </c>
      <c r="T18" s="3"/>
      <c r="U18" s="2">
        <v>0</v>
      </c>
      <c r="W18" s="2">
        <f t="shared" si="0"/>
        <v>49023.02</v>
      </c>
      <c r="X18" s="12"/>
      <c r="Y18" s="12"/>
      <c r="Z18" s="12"/>
      <c r="AA18" s="12"/>
    </row>
    <row r="19" spans="1:27" x14ac:dyDescent="0.25">
      <c r="A19" s="1" t="s">
        <v>51</v>
      </c>
      <c r="B19" s="15">
        <f>VLOOKUP(A19,Sheet5!C:O,13,FALSE)</f>
        <v>38497</v>
      </c>
      <c r="C19" s="1" t="s">
        <v>173</v>
      </c>
      <c r="D19" s="23" t="s">
        <v>182</v>
      </c>
      <c r="E19" s="2">
        <v>0</v>
      </c>
      <c r="G19" s="2">
        <v>33872</v>
      </c>
      <c r="H19" s="3"/>
      <c r="I19" s="2">
        <v>615.44000000000005</v>
      </c>
      <c r="J19" s="2"/>
      <c r="K19" s="2">
        <v>324</v>
      </c>
      <c r="L19" s="3"/>
      <c r="M19" s="2">
        <v>4.5199999999999996</v>
      </c>
      <c r="N19" s="3"/>
      <c r="O19" s="2">
        <v>2212</v>
      </c>
      <c r="P19" s="3"/>
      <c r="Q19" s="2">
        <v>8576</v>
      </c>
      <c r="R19" s="3"/>
      <c r="S19" s="2">
        <v>0</v>
      </c>
      <c r="T19" s="3"/>
      <c r="U19" s="2">
        <v>0</v>
      </c>
      <c r="W19" s="2">
        <f t="shared" si="0"/>
        <v>45603.96</v>
      </c>
      <c r="X19" s="12"/>
      <c r="Y19" s="12"/>
      <c r="Z19" s="12"/>
      <c r="AA19" s="12"/>
    </row>
    <row r="20" spans="1:27" x14ac:dyDescent="0.25">
      <c r="A20" s="1" t="s">
        <v>53</v>
      </c>
      <c r="B20" s="15">
        <f>VLOOKUP(A20,Sheet5!C:O,13,FALSE)</f>
        <v>43031</v>
      </c>
      <c r="C20" s="1" t="s">
        <v>173</v>
      </c>
      <c r="D20" s="23" t="s">
        <v>177</v>
      </c>
      <c r="E20" s="2">
        <v>0</v>
      </c>
      <c r="G20" s="2">
        <v>8100</v>
      </c>
      <c r="H20" s="3"/>
      <c r="I20" s="2">
        <v>240</v>
      </c>
      <c r="J20" s="2"/>
      <c r="K20" s="2">
        <v>0</v>
      </c>
      <c r="L20" s="3"/>
      <c r="M20" s="2">
        <v>0</v>
      </c>
      <c r="N20" s="3"/>
      <c r="O20" s="2">
        <v>0</v>
      </c>
      <c r="P20" s="3"/>
      <c r="Q20" s="2">
        <v>0</v>
      </c>
      <c r="R20" s="3"/>
      <c r="S20" s="2">
        <v>144.4</v>
      </c>
      <c r="T20" s="3"/>
      <c r="U20" s="2">
        <v>0</v>
      </c>
      <c r="W20" s="2">
        <f t="shared" si="0"/>
        <v>8484.4</v>
      </c>
      <c r="X20" s="12"/>
      <c r="Y20" s="12"/>
      <c r="Z20" s="12"/>
      <c r="AA20" s="12"/>
    </row>
    <row r="21" spans="1:27" x14ac:dyDescent="0.25">
      <c r="A21" s="1" t="s">
        <v>56</v>
      </c>
      <c r="B21" s="15">
        <f>VLOOKUP(A21,Sheet5!C:O,13,FALSE)</f>
        <v>36899</v>
      </c>
      <c r="C21" s="1" t="s">
        <v>173</v>
      </c>
      <c r="D21" s="23" t="s">
        <v>177</v>
      </c>
      <c r="E21" s="2">
        <v>0</v>
      </c>
      <c r="G21" s="2">
        <v>456.64</v>
      </c>
      <c r="H21" s="3"/>
      <c r="I21" s="2">
        <v>0</v>
      </c>
      <c r="J21" s="2"/>
      <c r="K21" s="2">
        <v>0</v>
      </c>
      <c r="L21" s="3"/>
      <c r="M21" s="2">
        <v>0</v>
      </c>
      <c r="N21" s="3"/>
      <c r="O21" s="2">
        <v>0</v>
      </c>
      <c r="P21" s="3"/>
      <c r="Q21" s="2">
        <v>0</v>
      </c>
      <c r="R21" s="3"/>
      <c r="S21" s="2">
        <v>0</v>
      </c>
      <c r="T21" s="3"/>
      <c r="U21" s="2">
        <v>0</v>
      </c>
      <c r="W21" s="2">
        <f t="shared" si="0"/>
        <v>456.64</v>
      </c>
      <c r="X21" s="12"/>
      <c r="Y21" s="12"/>
      <c r="Z21" s="12"/>
      <c r="AA21" s="12"/>
    </row>
    <row r="22" spans="1:27" x14ac:dyDescent="0.25">
      <c r="A22" s="1" t="s">
        <v>58</v>
      </c>
      <c r="B22" s="15">
        <f>VLOOKUP(A22,Sheet5!C:O,13,FALSE)</f>
        <v>38742</v>
      </c>
      <c r="C22" s="1" t="s">
        <v>173</v>
      </c>
      <c r="D22" s="23" t="s">
        <v>177</v>
      </c>
      <c r="E22" s="4">
        <v>0</v>
      </c>
      <c r="F22" s="21"/>
      <c r="G22" s="4">
        <v>43833</v>
      </c>
      <c r="H22" s="20"/>
      <c r="I22" s="4">
        <v>886.36</v>
      </c>
      <c r="J22" s="4"/>
      <c r="K22" s="4">
        <v>324</v>
      </c>
      <c r="L22" s="20"/>
      <c r="M22" s="4">
        <v>0.56000000000000005</v>
      </c>
      <c r="N22" s="20"/>
      <c r="O22" s="4">
        <v>868</v>
      </c>
      <c r="P22" s="20"/>
      <c r="Q22" s="4">
        <v>2425</v>
      </c>
      <c r="R22" s="20"/>
      <c r="S22" s="4">
        <v>668.79</v>
      </c>
      <c r="T22" s="20"/>
      <c r="U22" s="4">
        <v>0</v>
      </c>
      <c r="W22" s="2">
        <f t="shared" si="0"/>
        <v>49005.71</v>
      </c>
      <c r="X22" s="12"/>
      <c r="Y22" s="12"/>
      <c r="Z22" s="12"/>
      <c r="AA22" s="12"/>
    </row>
    <row r="23" spans="1:27" x14ac:dyDescent="0.25">
      <c r="A23" s="1" t="s">
        <v>27</v>
      </c>
      <c r="B23" s="15">
        <v>31762</v>
      </c>
      <c r="C23" s="1" t="s">
        <v>11</v>
      </c>
      <c r="D23" s="23" t="s">
        <v>60</v>
      </c>
      <c r="E23" s="2">
        <v>38836.080000000002</v>
      </c>
      <c r="F23" s="3"/>
      <c r="G23" s="2">
        <v>0</v>
      </c>
      <c r="H23" s="3"/>
      <c r="I23" s="2">
        <v>0</v>
      </c>
      <c r="J23" s="2"/>
      <c r="K23" s="2">
        <v>0</v>
      </c>
      <c r="L23" s="3"/>
      <c r="M23" s="2">
        <v>0</v>
      </c>
      <c r="N23" s="3"/>
      <c r="O23" s="2">
        <v>0</v>
      </c>
      <c r="P23" s="3"/>
      <c r="Q23" s="2">
        <v>0</v>
      </c>
      <c r="R23" s="3"/>
      <c r="S23" s="2">
        <v>0</v>
      </c>
      <c r="T23" s="3"/>
      <c r="U23" s="2">
        <v>0</v>
      </c>
      <c r="V23" s="3"/>
      <c r="W23" s="2">
        <f t="shared" si="0"/>
        <v>38836.080000000002</v>
      </c>
    </row>
    <row r="24" spans="1:27" x14ac:dyDescent="0.25">
      <c r="A24" s="1" t="s">
        <v>28</v>
      </c>
      <c r="B24" s="15">
        <f>VLOOKUP(A24,Sheet5!C:O,13,FALSE)</f>
        <v>39792</v>
      </c>
      <c r="C24" s="1" t="s">
        <v>11</v>
      </c>
      <c r="D24" s="23" t="s">
        <v>67</v>
      </c>
      <c r="E24" s="2">
        <v>4800</v>
      </c>
      <c r="F24" s="3"/>
      <c r="G24" s="2">
        <v>0</v>
      </c>
      <c r="H24" s="3"/>
      <c r="I24" s="2">
        <v>0</v>
      </c>
      <c r="J24" s="2"/>
      <c r="K24" s="2">
        <v>0</v>
      </c>
      <c r="L24" s="3"/>
      <c r="M24" s="2">
        <v>0</v>
      </c>
      <c r="N24" s="3"/>
      <c r="O24" s="2">
        <v>0</v>
      </c>
      <c r="P24" s="3"/>
      <c r="Q24" s="2">
        <v>0</v>
      </c>
      <c r="R24" s="3"/>
      <c r="S24" s="2">
        <v>0</v>
      </c>
      <c r="T24" s="3"/>
      <c r="U24" s="2">
        <v>0</v>
      </c>
      <c r="V24" s="3"/>
      <c r="W24" s="2">
        <f t="shared" si="0"/>
        <v>4800</v>
      </c>
    </row>
    <row r="25" spans="1:27" x14ac:dyDescent="0.25">
      <c r="A25" s="1" t="s">
        <v>29</v>
      </c>
      <c r="B25" s="15">
        <f>VLOOKUP(A25,Sheet5!C:O,13,FALSE)</f>
        <v>42760</v>
      </c>
      <c r="C25" s="1" t="s">
        <v>11</v>
      </c>
      <c r="D25" s="23" t="s">
        <v>67</v>
      </c>
      <c r="E25" s="2">
        <v>4800</v>
      </c>
      <c r="F25" s="3"/>
      <c r="G25" s="2">
        <v>0</v>
      </c>
      <c r="H25" s="3"/>
      <c r="I25" s="2">
        <v>0</v>
      </c>
      <c r="J25" s="2"/>
      <c r="K25" s="2">
        <v>0</v>
      </c>
      <c r="L25" s="3"/>
      <c r="M25" s="2">
        <v>0</v>
      </c>
      <c r="N25" s="3"/>
      <c r="O25" s="2">
        <v>0</v>
      </c>
      <c r="P25" s="3"/>
      <c r="Q25" s="2">
        <v>0</v>
      </c>
      <c r="R25" s="3"/>
      <c r="S25" s="2">
        <v>0</v>
      </c>
      <c r="T25" s="3"/>
      <c r="U25" s="2">
        <v>0</v>
      </c>
      <c r="V25" s="3"/>
      <c r="W25" s="2">
        <f t="shared" si="0"/>
        <v>4800</v>
      </c>
    </row>
    <row r="26" spans="1:27" x14ac:dyDescent="0.25">
      <c r="A26" s="1" t="s">
        <v>30</v>
      </c>
      <c r="B26" s="15">
        <f>VLOOKUP(A26,Sheet5!C:O,13,FALSE)</f>
        <v>39638</v>
      </c>
      <c r="C26" s="1" t="s">
        <v>11</v>
      </c>
      <c r="D26" s="23" t="s">
        <v>66</v>
      </c>
      <c r="E26" s="2">
        <v>0</v>
      </c>
      <c r="F26" s="3"/>
      <c r="G26" s="2">
        <v>150</v>
      </c>
      <c r="H26" s="3"/>
      <c r="I26" s="2">
        <v>0</v>
      </c>
      <c r="J26" s="2"/>
      <c r="K26" s="2">
        <v>0</v>
      </c>
      <c r="L26" s="3"/>
      <c r="M26" s="2">
        <v>0</v>
      </c>
      <c r="N26" s="3"/>
      <c r="O26" s="2">
        <v>0</v>
      </c>
      <c r="P26" s="3"/>
      <c r="Q26" s="2">
        <v>0</v>
      </c>
      <c r="R26" s="3"/>
      <c r="S26" s="2">
        <v>0</v>
      </c>
      <c r="T26" s="3"/>
      <c r="U26" s="2">
        <v>0</v>
      </c>
      <c r="V26" s="3"/>
      <c r="W26" s="2">
        <f t="shared" si="0"/>
        <v>150</v>
      </c>
    </row>
    <row r="27" spans="1:27" x14ac:dyDescent="0.25">
      <c r="A27" s="1" t="s">
        <v>31</v>
      </c>
      <c r="B27" s="15">
        <f>VLOOKUP(A27,Sheet5!C:O,13,FALSE)</f>
        <v>41275</v>
      </c>
      <c r="C27" s="1" t="s">
        <v>11</v>
      </c>
      <c r="D27" s="23" t="s">
        <v>67</v>
      </c>
      <c r="E27" s="2">
        <v>4800</v>
      </c>
      <c r="F27" s="3"/>
      <c r="G27" s="2">
        <v>0</v>
      </c>
      <c r="H27" s="3"/>
      <c r="I27" s="2">
        <v>0</v>
      </c>
      <c r="J27" s="2"/>
      <c r="K27" s="2">
        <v>0</v>
      </c>
      <c r="L27" s="3"/>
      <c r="M27" s="2">
        <v>0</v>
      </c>
      <c r="N27" s="3"/>
      <c r="O27" s="2">
        <v>0</v>
      </c>
      <c r="P27" s="3"/>
      <c r="Q27" s="2">
        <v>0</v>
      </c>
      <c r="R27" s="3"/>
      <c r="S27" s="2">
        <v>0</v>
      </c>
      <c r="T27" s="3"/>
      <c r="U27" s="2">
        <v>0</v>
      </c>
      <c r="V27" s="3"/>
      <c r="W27" s="2">
        <f t="shared" si="0"/>
        <v>4800</v>
      </c>
    </row>
    <row r="28" spans="1:27" x14ac:dyDescent="0.25">
      <c r="A28" s="1" t="s">
        <v>32</v>
      </c>
      <c r="B28" s="15">
        <v>39965</v>
      </c>
      <c r="C28" s="1" t="s">
        <v>11</v>
      </c>
      <c r="D28" s="23" t="s">
        <v>182</v>
      </c>
      <c r="E28" s="2">
        <v>0</v>
      </c>
      <c r="F28" s="3"/>
      <c r="G28" s="2">
        <v>0</v>
      </c>
      <c r="H28" s="3"/>
      <c r="I28" s="2">
        <v>0</v>
      </c>
      <c r="J28" s="2"/>
      <c r="K28" s="2">
        <v>0</v>
      </c>
      <c r="L28" s="3"/>
      <c r="M28" s="2">
        <v>0</v>
      </c>
      <c r="N28" s="3"/>
      <c r="O28" s="2">
        <v>0</v>
      </c>
      <c r="P28" s="3"/>
      <c r="Q28" s="2">
        <v>0</v>
      </c>
      <c r="R28" s="3"/>
      <c r="S28" s="2">
        <v>0</v>
      </c>
      <c r="T28" s="3"/>
      <c r="U28" s="2">
        <v>273.18</v>
      </c>
      <c r="V28" s="3"/>
      <c r="W28" s="2">
        <f t="shared" si="0"/>
        <v>273.18</v>
      </c>
    </row>
    <row r="29" spans="1:27" x14ac:dyDescent="0.25">
      <c r="A29" s="1" t="s">
        <v>33</v>
      </c>
      <c r="B29" s="15">
        <f>VLOOKUP(A29,Sheet5!C:O,13,FALSE)</f>
        <v>34899</v>
      </c>
      <c r="C29" s="1" t="s">
        <v>11</v>
      </c>
      <c r="D29" s="24" t="s">
        <v>176</v>
      </c>
      <c r="E29" s="2">
        <v>0</v>
      </c>
      <c r="F29" s="3"/>
      <c r="G29" s="2">
        <v>0</v>
      </c>
      <c r="H29" s="3"/>
      <c r="I29" s="2">
        <v>0</v>
      </c>
      <c r="J29" s="2"/>
      <c r="K29" s="2">
        <v>0</v>
      </c>
      <c r="L29" s="3"/>
      <c r="M29" s="2">
        <v>0</v>
      </c>
      <c r="N29" s="3"/>
      <c r="O29" s="2">
        <v>0</v>
      </c>
      <c r="P29" s="3"/>
      <c r="Q29" s="2">
        <v>0</v>
      </c>
      <c r="R29" s="3"/>
      <c r="S29" s="2">
        <v>0</v>
      </c>
      <c r="T29" s="3"/>
      <c r="U29" s="2">
        <v>7185.54</v>
      </c>
      <c r="V29" s="3"/>
      <c r="W29" s="2">
        <f t="shared" si="0"/>
        <v>7185.54</v>
      </c>
    </row>
    <row r="30" spans="1:27" x14ac:dyDescent="0.25">
      <c r="A30" s="1" t="s">
        <v>35</v>
      </c>
      <c r="B30" s="15">
        <f>VLOOKUP(A30,Sheet5!C:O,13,FALSE)</f>
        <v>37012</v>
      </c>
      <c r="C30" s="1" t="s">
        <v>11</v>
      </c>
      <c r="D30" s="23" t="s">
        <v>68</v>
      </c>
      <c r="E30" s="2">
        <v>22870.32</v>
      </c>
      <c r="F30" s="3"/>
      <c r="G30" s="2">
        <v>0</v>
      </c>
      <c r="H30" s="3"/>
      <c r="I30" s="2">
        <v>0</v>
      </c>
      <c r="J30" s="2"/>
      <c r="K30" s="2">
        <v>0</v>
      </c>
      <c r="L30" s="3"/>
      <c r="M30" s="2">
        <v>0</v>
      </c>
      <c r="N30" s="3"/>
      <c r="O30" s="2">
        <v>0</v>
      </c>
      <c r="P30" s="3"/>
      <c r="Q30" s="2">
        <v>0</v>
      </c>
      <c r="R30" s="3"/>
      <c r="S30" s="2">
        <v>0</v>
      </c>
      <c r="T30" s="3"/>
      <c r="U30" s="2">
        <v>0</v>
      </c>
      <c r="V30" s="3"/>
      <c r="W30" s="2">
        <f t="shared" si="0"/>
        <v>22870.32</v>
      </c>
    </row>
    <row r="31" spans="1:27" x14ac:dyDescent="0.25">
      <c r="A31" s="1" t="s">
        <v>36</v>
      </c>
      <c r="B31" s="15">
        <f>VLOOKUP(A31,Sheet5!C:O,13,FALSE)</f>
        <v>38261</v>
      </c>
      <c r="C31" s="1" t="s">
        <v>11</v>
      </c>
      <c r="D31" s="23" t="s">
        <v>66</v>
      </c>
      <c r="E31" s="2">
        <v>0</v>
      </c>
      <c r="F31" s="3"/>
      <c r="G31" s="2">
        <v>150</v>
      </c>
      <c r="H31" s="3"/>
      <c r="I31" s="2">
        <v>0</v>
      </c>
      <c r="J31" s="2"/>
      <c r="K31" s="2">
        <v>0</v>
      </c>
      <c r="L31" s="3"/>
      <c r="M31" s="2">
        <v>0</v>
      </c>
      <c r="N31" s="3"/>
      <c r="O31" s="2">
        <v>0</v>
      </c>
      <c r="P31" s="3"/>
      <c r="Q31" s="2">
        <v>0</v>
      </c>
      <c r="R31" s="3"/>
      <c r="S31" s="2">
        <v>0</v>
      </c>
      <c r="T31" s="3"/>
      <c r="U31" s="2">
        <v>0</v>
      </c>
      <c r="V31" s="3"/>
      <c r="W31" s="2">
        <f t="shared" si="0"/>
        <v>150</v>
      </c>
    </row>
    <row r="32" spans="1:27" x14ac:dyDescent="0.25">
      <c r="A32" s="1" t="s">
        <v>41</v>
      </c>
      <c r="B32" s="15">
        <f>VLOOKUP(A32,Sheet5!C:O,13,FALSE)</f>
        <v>43009</v>
      </c>
      <c r="C32" s="1" t="s">
        <v>11</v>
      </c>
      <c r="D32" s="23" t="s">
        <v>66</v>
      </c>
      <c r="E32" s="2">
        <v>0</v>
      </c>
      <c r="F32" s="3"/>
      <c r="G32" s="2">
        <v>150</v>
      </c>
      <c r="H32" s="3"/>
      <c r="I32" s="2">
        <v>0</v>
      </c>
      <c r="J32" s="2"/>
      <c r="K32" s="2">
        <v>0</v>
      </c>
      <c r="L32" s="3"/>
      <c r="M32" s="2">
        <v>0</v>
      </c>
      <c r="N32" s="3"/>
      <c r="O32" s="2">
        <v>0</v>
      </c>
      <c r="P32" s="3"/>
      <c r="Q32" s="2">
        <v>0</v>
      </c>
      <c r="R32" s="3"/>
      <c r="S32" s="2">
        <v>0</v>
      </c>
      <c r="T32" s="3"/>
      <c r="U32" s="2">
        <v>0</v>
      </c>
      <c r="V32" s="3"/>
      <c r="W32" s="2">
        <f t="shared" si="0"/>
        <v>150</v>
      </c>
    </row>
    <row r="33" spans="1:23" x14ac:dyDescent="0.25">
      <c r="A33" s="1" t="s">
        <v>42</v>
      </c>
      <c r="B33" s="15">
        <f>VLOOKUP(A33,Sheet5!C:O,13,FALSE)</f>
        <v>38945</v>
      </c>
      <c r="C33" s="1" t="s">
        <v>11</v>
      </c>
      <c r="D33" s="23" t="s">
        <v>67</v>
      </c>
      <c r="E33" s="2">
        <v>4800</v>
      </c>
      <c r="F33" s="3"/>
      <c r="G33" s="2">
        <v>0</v>
      </c>
      <c r="H33" s="3"/>
      <c r="I33" s="2">
        <v>0</v>
      </c>
      <c r="J33" s="2"/>
      <c r="K33" s="2">
        <v>0</v>
      </c>
      <c r="L33" s="3"/>
      <c r="M33" s="2">
        <v>0</v>
      </c>
      <c r="N33" s="3"/>
      <c r="O33" s="2">
        <v>0</v>
      </c>
      <c r="P33" s="3"/>
      <c r="Q33" s="2">
        <v>0</v>
      </c>
      <c r="R33" s="3"/>
      <c r="S33" s="2">
        <v>0</v>
      </c>
      <c r="T33" s="3"/>
      <c r="U33" s="2">
        <v>0</v>
      </c>
      <c r="V33" s="3"/>
      <c r="W33" s="2">
        <f t="shared" si="0"/>
        <v>4800</v>
      </c>
    </row>
    <row r="34" spans="1:23" x14ac:dyDescent="0.25">
      <c r="A34" s="1" t="s">
        <v>43</v>
      </c>
      <c r="B34" s="15">
        <f>VLOOKUP(A34,Sheet5!C:O,13,FALSE)</f>
        <v>34090</v>
      </c>
      <c r="C34" s="1" t="s">
        <v>11</v>
      </c>
      <c r="D34" s="23" t="s">
        <v>69</v>
      </c>
      <c r="E34" s="2">
        <v>44842</v>
      </c>
      <c r="F34" s="3"/>
      <c r="G34" s="2">
        <v>0</v>
      </c>
      <c r="H34" s="3"/>
      <c r="I34" s="2">
        <v>0</v>
      </c>
      <c r="J34" s="2"/>
      <c r="K34" s="2">
        <v>0</v>
      </c>
      <c r="L34" s="3"/>
      <c r="M34" s="2">
        <v>0</v>
      </c>
      <c r="N34" s="3"/>
      <c r="O34" s="2">
        <v>0</v>
      </c>
      <c r="P34" s="3"/>
      <c r="Q34" s="2">
        <v>0</v>
      </c>
      <c r="R34" s="3"/>
      <c r="S34" s="2">
        <v>0</v>
      </c>
      <c r="T34" s="3"/>
      <c r="U34" s="2">
        <v>0</v>
      </c>
      <c r="V34" s="3"/>
      <c r="W34" s="2">
        <f t="shared" si="0"/>
        <v>44842</v>
      </c>
    </row>
    <row r="35" spans="1:23" x14ac:dyDescent="0.25">
      <c r="A35" s="1" t="s">
        <v>47</v>
      </c>
      <c r="B35" s="15">
        <f>VLOOKUP(A35,Sheet5!C:O,13,FALSE)</f>
        <v>37803</v>
      </c>
      <c r="C35" s="1" t="s">
        <v>11</v>
      </c>
      <c r="D35" s="23" t="s">
        <v>66</v>
      </c>
      <c r="E35" s="17">
        <v>0</v>
      </c>
      <c r="F35" s="18"/>
      <c r="G35" s="17">
        <v>200</v>
      </c>
      <c r="H35" s="18"/>
      <c r="I35" s="17">
        <v>0</v>
      </c>
      <c r="J35" s="17"/>
      <c r="K35" s="17">
        <v>0</v>
      </c>
      <c r="L35" s="18"/>
      <c r="M35" s="17">
        <v>0</v>
      </c>
      <c r="N35" s="18"/>
      <c r="O35" s="17">
        <v>0</v>
      </c>
      <c r="P35" s="18"/>
      <c r="Q35" s="17">
        <v>0</v>
      </c>
      <c r="R35" s="18"/>
      <c r="S35" s="17">
        <v>0</v>
      </c>
      <c r="T35" s="18"/>
      <c r="U35" s="17">
        <v>0</v>
      </c>
      <c r="V35" s="3"/>
      <c r="W35" s="17">
        <f t="shared" si="0"/>
        <v>200</v>
      </c>
    </row>
    <row r="36" spans="1:23" x14ac:dyDescent="0.25">
      <c r="E36" s="2">
        <f>SUM(E2:E35)</f>
        <v>125748.4</v>
      </c>
      <c r="G36" s="2">
        <f>SUM(G2:G35)</f>
        <v>419142.29000000004</v>
      </c>
      <c r="I36" s="2">
        <f>SUM(I2:I35)</f>
        <v>7001.78</v>
      </c>
      <c r="K36" s="2">
        <f>SUM(K2:K35)</f>
        <v>3947.3199999999997</v>
      </c>
      <c r="M36" s="2">
        <f>SUM(M2:M35)</f>
        <v>23.619999999999997</v>
      </c>
      <c r="O36" s="2">
        <f>SUM(O2:O35)</f>
        <v>17035.830000000002</v>
      </c>
      <c r="Q36" s="2">
        <f>SUM(Q2:Q35)</f>
        <v>38224.47</v>
      </c>
      <c r="S36" s="2">
        <f>SUM(S2:S35)</f>
        <v>1977.49</v>
      </c>
      <c r="U36" s="2">
        <f>SUM(U2:U35)</f>
        <v>7458.72</v>
      </c>
      <c r="W36" s="2">
        <f>SUM(W2:W35)</f>
        <v>620559.92000000004</v>
      </c>
    </row>
    <row r="40" spans="1:23" x14ac:dyDescent="0.25">
      <c r="S40" s="19"/>
    </row>
  </sheetData>
  <autoFilter ref="A1:AE29" xr:uid="{00000000-0009-0000-0000-000001000000}">
    <sortState ref="A2:AE36">
      <sortCondition descending="1" ref="C1:C29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9"/>
  <sheetViews>
    <sheetView workbookViewId="0">
      <selection activeCell="C12" sqref="C12"/>
    </sheetView>
  </sheetViews>
  <sheetFormatPr defaultRowHeight="15" x14ac:dyDescent="0.25"/>
  <sheetData>
    <row r="1" spans="1:15" ht="15.75" thickBot="1" x14ac:dyDescent="0.3">
      <c r="A1" s="9"/>
      <c r="B1" s="9"/>
      <c r="C1" s="8" t="s">
        <v>70</v>
      </c>
      <c r="D1" s="9"/>
      <c r="E1" s="8" t="s">
        <v>71</v>
      </c>
      <c r="F1" s="9"/>
      <c r="G1" s="8" t="s">
        <v>72</v>
      </c>
      <c r="H1" s="9"/>
      <c r="I1" s="8" t="s">
        <v>73</v>
      </c>
      <c r="J1" s="9"/>
      <c r="K1" s="8" t="s">
        <v>74</v>
      </c>
      <c r="L1" s="9"/>
      <c r="M1" s="8" t="s">
        <v>75</v>
      </c>
      <c r="N1" s="9"/>
      <c r="O1" s="8" t="s">
        <v>76</v>
      </c>
    </row>
    <row r="2" spans="1:15" ht="15.75" thickTop="1" x14ac:dyDescent="0.25">
      <c r="A2" s="3"/>
      <c r="B2" s="3"/>
      <c r="C2" s="3" t="s">
        <v>25</v>
      </c>
      <c r="D2" s="3"/>
      <c r="E2" s="3" t="s">
        <v>77</v>
      </c>
      <c r="F2" s="3"/>
      <c r="G2" s="3"/>
      <c r="H2" s="3"/>
      <c r="I2" s="3" t="s">
        <v>78</v>
      </c>
      <c r="J2" s="3"/>
      <c r="K2" s="16">
        <v>42402</v>
      </c>
      <c r="L2" s="3"/>
      <c r="M2" s="3" t="s">
        <v>79</v>
      </c>
      <c r="N2" s="3"/>
      <c r="O2" s="16">
        <v>42402</v>
      </c>
    </row>
    <row r="3" spans="1:15" x14ac:dyDescent="0.25">
      <c r="A3" s="3"/>
      <c r="B3" s="3"/>
      <c r="C3" s="3" t="s">
        <v>26</v>
      </c>
      <c r="D3" s="3"/>
      <c r="E3" s="3" t="s">
        <v>80</v>
      </c>
      <c r="F3" s="3"/>
      <c r="G3" s="3" t="s">
        <v>81</v>
      </c>
      <c r="H3" s="3"/>
      <c r="I3" s="3" t="s">
        <v>82</v>
      </c>
      <c r="J3" s="3"/>
      <c r="K3" s="16"/>
      <c r="L3" s="3"/>
      <c r="M3" s="3" t="s">
        <v>83</v>
      </c>
      <c r="N3" s="3"/>
      <c r="O3" s="16">
        <v>32420</v>
      </c>
    </row>
    <row r="4" spans="1:15" x14ac:dyDescent="0.25">
      <c r="A4" s="3"/>
      <c r="B4" s="3"/>
      <c r="C4" s="3" t="s">
        <v>28</v>
      </c>
      <c r="D4" s="3"/>
      <c r="E4" s="3" t="s">
        <v>84</v>
      </c>
      <c r="F4" s="3"/>
      <c r="G4" s="3" t="s">
        <v>85</v>
      </c>
      <c r="H4" s="3"/>
      <c r="I4" s="3" t="s">
        <v>86</v>
      </c>
      <c r="J4" s="3"/>
      <c r="K4" s="16"/>
      <c r="L4" s="3"/>
      <c r="M4" s="3" t="s">
        <v>83</v>
      </c>
      <c r="N4" s="3"/>
      <c r="O4" s="16">
        <v>39792</v>
      </c>
    </row>
    <row r="5" spans="1:15" x14ac:dyDescent="0.25">
      <c r="A5" s="3"/>
      <c r="B5" s="3"/>
      <c r="C5" s="3" t="s">
        <v>29</v>
      </c>
      <c r="D5" s="3"/>
      <c r="E5" s="3" t="s">
        <v>87</v>
      </c>
      <c r="F5" s="3"/>
      <c r="G5" s="3"/>
      <c r="H5" s="3"/>
      <c r="I5" s="3" t="s">
        <v>88</v>
      </c>
      <c r="J5" s="3"/>
      <c r="K5" s="16"/>
      <c r="L5" s="3"/>
      <c r="M5" s="3" t="s">
        <v>83</v>
      </c>
      <c r="N5" s="3"/>
      <c r="O5" s="16">
        <v>42760</v>
      </c>
    </row>
    <row r="6" spans="1:15" x14ac:dyDescent="0.25">
      <c r="A6" s="3"/>
      <c r="B6" s="3"/>
      <c r="C6" s="3" t="s">
        <v>30</v>
      </c>
      <c r="D6" s="3"/>
      <c r="E6" s="3" t="s">
        <v>89</v>
      </c>
      <c r="F6" s="3"/>
      <c r="G6" s="3"/>
      <c r="H6" s="3"/>
      <c r="I6" s="3" t="s">
        <v>90</v>
      </c>
      <c r="J6" s="3"/>
      <c r="K6" s="16"/>
      <c r="L6" s="3"/>
      <c r="M6" s="3" t="s">
        <v>83</v>
      </c>
      <c r="N6" s="3"/>
      <c r="O6" s="16">
        <v>39638</v>
      </c>
    </row>
    <row r="7" spans="1:15" x14ac:dyDescent="0.25">
      <c r="A7" s="3"/>
      <c r="B7" s="3"/>
      <c r="C7" s="3" t="s">
        <v>91</v>
      </c>
      <c r="D7" s="3"/>
      <c r="E7" s="3" t="s">
        <v>92</v>
      </c>
      <c r="F7" s="3"/>
      <c r="G7" s="3"/>
      <c r="H7" s="3"/>
      <c r="I7" s="3" t="s">
        <v>93</v>
      </c>
      <c r="J7" s="3"/>
      <c r="K7" s="16"/>
      <c r="L7" s="3"/>
      <c r="M7" s="3"/>
      <c r="N7" s="3"/>
      <c r="O7" s="16">
        <v>43192</v>
      </c>
    </row>
    <row r="8" spans="1:15" x14ac:dyDescent="0.25">
      <c r="A8" s="3"/>
      <c r="B8" s="3"/>
      <c r="C8" s="3" t="s">
        <v>31</v>
      </c>
      <c r="D8" s="3"/>
      <c r="E8" s="3" t="s">
        <v>94</v>
      </c>
      <c r="F8" s="3"/>
      <c r="G8" s="3"/>
      <c r="H8" s="3"/>
      <c r="I8" s="3" t="s">
        <v>95</v>
      </c>
      <c r="J8" s="3"/>
      <c r="K8" s="16">
        <v>41275</v>
      </c>
      <c r="L8" s="3"/>
      <c r="M8" s="3" t="s">
        <v>83</v>
      </c>
      <c r="N8" s="3"/>
      <c r="O8" s="16">
        <v>41275</v>
      </c>
    </row>
    <row r="9" spans="1:15" x14ac:dyDescent="0.25">
      <c r="A9" s="3"/>
      <c r="B9" s="3"/>
      <c r="C9" s="3" t="s">
        <v>96</v>
      </c>
      <c r="D9" s="3"/>
      <c r="E9" s="3" t="s">
        <v>97</v>
      </c>
      <c r="F9" s="3"/>
      <c r="G9" s="3"/>
      <c r="H9" s="3"/>
      <c r="I9" s="3" t="s">
        <v>98</v>
      </c>
      <c r="J9" s="3"/>
      <c r="K9" s="16"/>
      <c r="L9" s="3"/>
      <c r="M9" s="3" t="s">
        <v>83</v>
      </c>
      <c r="N9" s="3"/>
      <c r="O9" s="16">
        <v>40191</v>
      </c>
    </row>
    <row r="10" spans="1:15" x14ac:dyDescent="0.25">
      <c r="A10" s="3"/>
      <c r="B10" s="3"/>
      <c r="C10" s="3" t="s">
        <v>33</v>
      </c>
      <c r="D10" s="3"/>
      <c r="E10" s="3" t="s">
        <v>99</v>
      </c>
      <c r="F10" s="3"/>
      <c r="G10" s="3" t="s">
        <v>100</v>
      </c>
      <c r="H10" s="3"/>
      <c r="I10" s="3" t="s">
        <v>101</v>
      </c>
      <c r="J10" s="3"/>
      <c r="K10" s="16"/>
      <c r="L10" s="3"/>
      <c r="M10" s="3" t="s">
        <v>79</v>
      </c>
      <c r="N10" s="3"/>
      <c r="O10" s="16">
        <v>34899</v>
      </c>
    </row>
    <row r="11" spans="1:15" x14ac:dyDescent="0.25">
      <c r="A11" s="3"/>
      <c r="B11" s="3"/>
      <c r="C11" s="3" t="s">
        <v>102</v>
      </c>
      <c r="D11" s="3"/>
      <c r="E11" s="3" t="s">
        <v>103</v>
      </c>
      <c r="F11" s="3"/>
      <c r="G11" s="3"/>
      <c r="H11" s="3"/>
      <c r="I11" s="3" t="s">
        <v>104</v>
      </c>
      <c r="J11" s="3"/>
      <c r="K11" s="16"/>
      <c r="L11" s="3"/>
      <c r="M11" s="3" t="s">
        <v>83</v>
      </c>
      <c r="N11" s="3"/>
      <c r="O11" s="16">
        <v>39797</v>
      </c>
    </row>
    <row r="12" spans="1:15" x14ac:dyDescent="0.25">
      <c r="A12" s="3"/>
      <c r="B12" s="3"/>
      <c r="C12" s="3" t="s">
        <v>34</v>
      </c>
      <c r="D12" s="3"/>
      <c r="E12" s="3" t="s">
        <v>105</v>
      </c>
      <c r="F12" s="3"/>
      <c r="G12" s="3" t="s">
        <v>106</v>
      </c>
      <c r="H12" s="3"/>
      <c r="I12" s="3" t="s">
        <v>107</v>
      </c>
      <c r="J12" s="3"/>
      <c r="K12" s="16">
        <v>41883</v>
      </c>
      <c r="L12" s="3"/>
      <c r="M12" s="3" t="s">
        <v>79</v>
      </c>
      <c r="N12" s="3"/>
      <c r="O12" s="16">
        <v>41883</v>
      </c>
    </row>
    <row r="13" spans="1:15" x14ac:dyDescent="0.25">
      <c r="A13" s="3"/>
      <c r="B13" s="3"/>
      <c r="C13" s="3" t="s">
        <v>108</v>
      </c>
      <c r="D13" s="3"/>
      <c r="E13" s="3" t="s">
        <v>109</v>
      </c>
      <c r="F13" s="3"/>
      <c r="G13" s="3"/>
      <c r="H13" s="3"/>
      <c r="I13" s="3" t="s">
        <v>110</v>
      </c>
      <c r="J13" s="3"/>
      <c r="K13" s="16"/>
      <c r="L13" s="3"/>
      <c r="M13" s="3" t="s">
        <v>79</v>
      </c>
      <c r="N13" s="3"/>
      <c r="O13" s="16">
        <v>42669</v>
      </c>
    </row>
    <row r="14" spans="1:15" x14ac:dyDescent="0.25">
      <c r="A14" s="3"/>
      <c r="B14" s="3"/>
      <c r="C14" s="3" t="s">
        <v>111</v>
      </c>
      <c r="D14" s="3"/>
      <c r="E14" s="3" t="s">
        <v>112</v>
      </c>
      <c r="F14" s="3"/>
      <c r="G14" s="3"/>
      <c r="H14" s="3"/>
      <c r="I14" s="3" t="s">
        <v>113</v>
      </c>
      <c r="J14" s="3"/>
      <c r="K14" s="16"/>
      <c r="L14" s="3"/>
      <c r="M14" s="3" t="s">
        <v>83</v>
      </c>
      <c r="N14" s="3"/>
      <c r="O14" s="16">
        <v>41192</v>
      </c>
    </row>
    <row r="15" spans="1:15" x14ac:dyDescent="0.25">
      <c r="A15" s="3"/>
      <c r="B15" s="3"/>
      <c r="C15" s="3" t="s">
        <v>35</v>
      </c>
      <c r="D15" s="3"/>
      <c r="E15" s="3" t="s">
        <v>114</v>
      </c>
      <c r="F15" s="3"/>
      <c r="G15" s="3" t="s">
        <v>115</v>
      </c>
      <c r="H15" s="3"/>
      <c r="I15" s="3" t="s">
        <v>116</v>
      </c>
      <c r="J15" s="3"/>
      <c r="K15" s="16"/>
      <c r="L15" s="3"/>
      <c r="M15" s="3" t="s">
        <v>83</v>
      </c>
      <c r="N15" s="3"/>
      <c r="O15" s="16">
        <v>37012</v>
      </c>
    </row>
    <row r="16" spans="1:15" x14ac:dyDescent="0.25">
      <c r="A16" s="3"/>
      <c r="B16" s="3"/>
      <c r="C16" s="3" t="s">
        <v>36</v>
      </c>
      <c r="D16" s="3"/>
      <c r="E16" s="3" t="s">
        <v>117</v>
      </c>
      <c r="F16" s="3"/>
      <c r="G16" s="3"/>
      <c r="H16" s="3"/>
      <c r="I16" s="3" t="s">
        <v>118</v>
      </c>
      <c r="J16" s="3"/>
      <c r="K16" s="16"/>
      <c r="L16" s="3"/>
      <c r="M16" s="3" t="s">
        <v>79</v>
      </c>
      <c r="N16" s="3"/>
      <c r="O16" s="16">
        <v>38261</v>
      </c>
    </row>
    <row r="17" spans="1:15" x14ac:dyDescent="0.25">
      <c r="A17" s="3"/>
      <c r="B17" s="3"/>
      <c r="C17" s="3" t="s">
        <v>37</v>
      </c>
      <c r="D17" s="3"/>
      <c r="E17" s="3" t="s">
        <v>119</v>
      </c>
      <c r="F17" s="3"/>
      <c r="G17" s="3" t="s">
        <v>120</v>
      </c>
      <c r="H17" s="3"/>
      <c r="I17" s="3" t="s">
        <v>121</v>
      </c>
      <c r="J17" s="3"/>
      <c r="K17" s="16"/>
      <c r="L17" s="3"/>
      <c r="M17" s="3" t="s">
        <v>83</v>
      </c>
      <c r="N17" s="3"/>
      <c r="O17" s="16">
        <v>33359</v>
      </c>
    </row>
    <row r="18" spans="1:15" x14ac:dyDescent="0.25">
      <c r="A18" s="3"/>
      <c r="B18" s="3"/>
      <c r="C18" s="3" t="s">
        <v>38</v>
      </c>
      <c r="D18" s="3"/>
      <c r="E18" s="3" t="s">
        <v>122</v>
      </c>
      <c r="F18" s="3"/>
      <c r="G18" s="3" t="s">
        <v>123</v>
      </c>
      <c r="H18" s="3"/>
      <c r="I18" s="3" t="s">
        <v>124</v>
      </c>
      <c r="J18" s="3"/>
      <c r="K18" s="16"/>
      <c r="L18" s="3"/>
      <c r="M18" s="3" t="s">
        <v>83</v>
      </c>
      <c r="N18" s="3"/>
      <c r="O18" s="16">
        <v>30733</v>
      </c>
    </row>
    <row r="19" spans="1:15" x14ac:dyDescent="0.25">
      <c r="A19" s="3"/>
      <c r="B19" s="3"/>
      <c r="C19" s="3" t="s">
        <v>39</v>
      </c>
      <c r="D19" s="3"/>
      <c r="E19" s="3" t="s">
        <v>125</v>
      </c>
      <c r="F19" s="3"/>
      <c r="G19" s="3"/>
      <c r="H19" s="3"/>
      <c r="I19" s="3" t="s">
        <v>126</v>
      </c>
      <c r="J19" s="3"/>
      <c r="K19" s="16"/>
      <c r="L19" s="3"/>
      <c r="M19" s="3" t="s">
        <v>79</v>
      </c>
      <c r="N19" s="3"/>
      <c r="O19" s="16">
        <v>41815</v>
      </c>
    </row>
    <row r="20" spans="1:15" x14ac:dyDescent="0.25">
      <c r="A20" s="3"/>
      <c r="B20" s="3"/>
      <c r="C20" s="3" t="s">
        <v>40</v>
      </c>
      <c r="D20" s="3"/>
      <c r="E20" s="3" t="s">
        <v>127</v>
      </c>
      <c r="F20" s="3"/>
      <c r="G20" s="3"/>
      <c r="H20" s="3"/>
      <c r="I20" s="3" t="s">
        <v>128</v>
      </c>
      <c r="J20" s="3"/>
      <c r="K20" s="16"/>
      <c r="L20" s="3"/>
      <c r="M20" s="3" t="s">
        <v>79</v>
      </c>
      <c r="N20" s="3"/>
      <c r="O20" s="16">
        <v>41470</v>
      </c>
    </row>
    <row r="21" spans="1:15" x14ac:dyDescent="0.25">
      <c r="A21" s="3"/>
      <c r="B21" s="3"/>
      <c r="C21" s="3" t="s">
        <v>41</v>
      </c>
      <c r="D21" s="3"/>
      <c r="E21" s="3" t="s">
        <v>129</v>
      </c>
      <c r="F21" s="3"/>
      <c r="G21" s="3"/>
      <c r="H21" s="3"/>
      <c r="I21" s="3" t="s">
        <v>130</v>
      </c>
      <c r="J21" s="3"/>
      <c r="K21" s="16"/>
      <c r="L21" s="3"/>
      <c r="M21" s="3" t="s">
        <v>83</v>
      </c>
      <c r="N21" s="3"/>
      <c r="O21" s="16">
        <v>43009</v>
      </c>
    </row>
    <row r="22" spans="1:15" x14ac:dyDescent="0.25">
      <c r="A22" s="3"/>
      <c r="B22" s="3"/>
      <c r="C22" s="3" t="s">
        <v>42</v>
      </c>
      <c r="D22" s="3"/>
      <c r="E22" s="3" t="s">
        <v>131</v>
      </c>
      <c r="F22" s="3"/>
      <c r="G22" s="3"/>
      <c r="H22" s="3"/>
      <c r="I22" s="3" t="s">
        <v>132</v>
      </c>
      <c r="J22" s="3"/>
      <c r="K22" s="16"/>
      <c r="L22" s="3"/>
      <c r="M22" s="3" t="s">
        <v>83</v>
      </c>
      <c r="N22" s="3"/>
      <c r="O22" s="16">
        <v>38945</v>
      </c>
    </row>
    <row r="23" spans="1:15" x14ac:dyDescent="0.25">
      <c r="A23" s="3"/>
      <c r="B23" s="3"/>
      <c r="C23" s="3" t="s">
        <v>43</v>
      </c>
      <c r="D23" s="3"/>
      <c r="E23" s="3" t="s">
        <v>133</v>
      </c>
      <c r="F23" s="3"/>
      <c r="G23" s="3" t="s">
        <v>134</v>
      </c>
      <c r="H23" s="3"/>
      <c r="I23" s="3" t="s">
        <v>135</v>
      </c>
      <c r="J23" s="3"/>
      <c r="K23" s="16"/>
      <c r="L23" s="3"/>
      <c r="M23" s="3" t="s">
        <v>83</v>
      </c>
      <c r="N23" s="3"/>
      <c r="O23" s="16">
        <v>34090</v>
      </c>
    </row>
    <row r="24" spans="1:15" x14ac:dyDescent="0.25">
      <c r="A24" s="3"/>
      <c r="B24" s="3"/>
      <c r="C24" s="3" t="s">
        <v>44</v>
      </c>
      <c r="D24" s="3"/>
      <c r="E24" s="3" t="s">
        <v>136</v>
      </c>
      <c r="F24" s="3"/>
      <c r="G24" s="3"/>
      <c r="H24" s="3"/>
      <c r="I24" s="3" t="s">
        <v>137</v>
      </c>
      <c r="J24" s="3"/>
      <c r="K24" s="16"/>
      <c r="L24" s="3"/>
      <c r="M24" s="3" t="s">
        <v>83</v>
      </c>
      <c r="N24" s="3"/>
      <c r="O24" s="16">
        <v>40583</v>
      </c>
    </row>
    <row r="25" spans="1:15" x14ac:dyDescent="0.25">
      <c r="A25" s="3"/>
      <c r="B25" s="3"/>
      <c r="C25" s="3" t="s">
        <v>45</v>
      </c>
      <c r="D25" s="3"/>
      <c r="E25" s="3" t="s">
        <v>138</v>
      </c>
      <c r="F25" s="3"/>
      <c r="G25" s="3"/>
      <c r="H25" s="3"/>
      <c r="I25" s="3" t="s">
        <v>139</v>
      </c>
      <c r="J25" s="3"/>
      <c r="K25" s="16">
        <v>41372</v>
      </c>
      <c r="L25" s="3"/>
      <c r="M25" s="3" t="s">
        <v>79</v>
      </c>
      <c r="N25" s="3"/>
      <c r="O25" s="16">
        <v>41372</v>
      </c>
    </row>
    <row r="26" spans="1:15" x14ac:dyDescent="0.25">
      <c r="A26" s="3"/>
      <c r="B26" s="3"/>
      <c r="C26" s="3" t="s">
        <v>140</v>
      </c>
      <c r="D26" s="3"/>
      <c r="E26" s="3" t="s">
        <v>141</v>
      </c>
      <c r="F26" s="3"/>
      <c r="G26" s="3"/>
      <c r="H26" s="3"/>
      <c r="I26" s="3" t="s">
        <v>142</v>
      </c>
      <c r="J26" s="3"/>
      <c r="K26" s="16"/>
      <c r="L26" s="3"/>
      <c r="M26" s="3" t="s">
        <v>83</v>
      </c>
      <c r="N26" s="3"/>
      <c r="O26" s="16">
        <v>39610</v>
      </c>
    </row>
    <row r="27" spans="1:15" x14ac:dyDescent="0.25">
      <c r="A27" s="3"/>
      <c r="B27" s="3"/>
      <c r="C27" s="3" t="s">
        <v>46</v>
      </c>
      <c r="D27" s="3"/>
      <c r="E27" s="3" t="s">
        <v>143</v>
      </c>
      <c r="F27" s="3"/>
      <c r="G27" s="3" t="s">
        <v>144</v>
      </c>
      <c r="H27" s="3"/>
      <c r="I27" s="3" t="s">
        <v>145</v>
      </c>
      <c r="J27" s="3"/>
      <c r="K27" s="16"/>
      <c r="L27" s="3"/>
      <c r="M27" s="3" t="s">
        <v>83</v>
      </c>
      <c r="N27" s="3"/>
      <c r="O27" s="16">
        <v>40169</v>
      </c>
    </row>
    <row r="28" spans="1:15" x14ac:dyDescent="0.25">
      <c r="A28" s="3"/>
      <c r="B28" s="3"/>
      <c r="C28" s="3" t="s">
        <v>47</v>
      </c>
      <c r="D28" s="3"/>
      <c r="E28" s="3" t="s">
        <v>146</v>
      </c>
      <c r="F28" s="3"/>
      <c r="G28" s="3"/>
      <c r="H28" s="3"/>
      <c r="I28" s="3" t="s">
        <v>147</v>
      </c>
      <c r="J28" s="3"/>
      <c r="K28" s="16"/>
      <c r="L28" s="3"/>
      <c r="M28" s="3"/>
      <c r="N28" s="3"/>
      <c r="O28" s="16">
        <v>37803</v>
      </c>
    </row>
    <row r="29" spans="1:15" x14ac:dyDescent="0.25">
      <c r="A29" s="3"/>
      <c r="B29" s="3"/>
      <c r="C29" s="3" t="s">
        <v>48</v>
      </c>
      <c r="D29" s="3"/>
      <c r="E29" s="3" t="s">
        <v>148</v>
      </c>
      <c r="F29" s="3"/>
      <c r="G29" s="3"/>
      <c r="H29" s="3"/>
      <c r="I29" s="3" t="s">
        <v>149</v>
      </c>
      <c r="J29" s="3"/>
      <c r="K29" s="16"/>
      <c r="L29" s="3"/>
      <c r="M29" s="3" t="s">
        <v>79</v>
      </c>
      <c r="N29" s="3"/>
      <c r="O29" s="16">
        <v>39476</v>
      </c>
    </row>
    <row r="30" spans="1:15" x14ac:dyDescent="0.25">
      <c r="A30" s="3"/>
      <c r="B30" s="3"/>
      <c r="C30" s="3" t="s">
        <v>49</v>
      </c>
      <c r="D30" s="3"/>
      <c r="E30" s="3" t="s">
        <v>150</v>
      </c>
      <c r="F30" s="3"/>
      <c r="G30" s="3"/>
      <c r="H30" s="3"/>
      <c r="I30" s="3" t="s">
        <v>151</v>
      </c>
      <c r="J30" s="3"/>
      <c r="K30" s="16"/>
      <c r="L30" s="3"/>
      <c r="M30" s="3" t="s">
        <v>79</v>
      </c>
      <c r="N30" s="3"/>
      <c r="O30" s="16">
        <v>38770</v>
      </c>
    </row>
    <row r="31" spans="1:15" x14ac:dyDescent="0.25">
      <c r="A31" s="3"/>
      <c r="B31" s="3"/>
      <c r="C31" s="3" t="s">
        <v>50</v>
      </c>
      <c r="D31" s="3"/>
      <c r="E31" s="3" t="s">
        <v>152</v>
      </c>
      <c r="F31" s="3"/>
      <c r="G31" s="3"/>
      <c r="H31" s="3"/>
      <c r="I31" s="3" t="s">
        <v>151</v>
      </c>
      <c r="J31" s="3"/>
      <c r="K31" s="16">
        <v>42522</v>
      </c>
      <c r="L31" s="3"/>
      <c r="M31" s="3" t="s">
        <v>79</v>
      </c>
      <c r="N31" s="3"/>
      <c r="O31" s="16">
        <v>42522</v>
      </c>
    </row>
    <row r="32" spans="1:15" x14ac:dyDescent="0.25">
      <c r="A32" s="3"/>
      <c r="B32" s="3"/>
      <c r="C32" s="3" t="s">
        <v>51</v>
      </c>
      <c r="D32" s="3"/>
      <c r="E32" s="3" t="s">
        <v>153</v>
      </c>
      <c r="F32" s="3"/>
      <c r="G32" s="3"/>
      <c r="H32" s="3"/>
      <c r="I32" s="3" t="s">
        <v>154</v>
      </c>
      <c r="J32" s="3"/>
      <c r="K32" s="16"/>
      <c r="L32" s="3"/>
      <c r="M32" s="3" t="s">
        <v>83</v>
      </c>
      <c r="N32" s="3"/>
      <c r="O32" s="16">
        <v>38497</v>
      </c>
    </row>
    <row r="33" spans="1:15" x14ac:dyDescent="0.25">
      <c r="A33" s="3"/>
      <c r="B33" s="3"/>
      <c r="C33" s="3" t="s">
        <v>52</v>
      </c>
      <c r="D33" s="3"/>
      <c r="E33" s="3" t="s">
        <v>155</v>
      </c>
      <c r="F33" s="3"/>
      <c r="G33" s="3"/>
      <c r="H33" s="3"/>
      <c r="I33" s="3" t="s">
        <v>156</v>
      </c>
      <c r="J33" s="3"/>
      <c r="K33" s="16"/>
      <c r="L33" s="3"/>
      <c r="M33" s="3" t="s">
        <v>79</v>
      </c>
      <c r="N33" s="3"/>
      <c r="O33" s="16">
        <v>43061</v>
      </c>
    </row>
    <row r="34" spans="1:15" x14ac:dyDescent="0.25">
      <c r="A34" s="3"/>
      <c r="B34" s="3"/>
      <c r="C34" s="3" t="s">
        <v>53</v>
      </c>
      <c r="D34" s="3"/>
      <c r="E34" s="3" t="s">
        <v>157</v>
      </c>
      <c r="F34" s="3"/>
      <c r="G34" s="3"/>
      <c r="H34" s="3"/>
      <c r="I34" s="3" t="s">
        <v>158</v>
      </c>
      <c r="J34" s="3"/>
      <c r="K34" s="16"/>
      <c r="L34" s="3"/>
      <c r="M34" s="3"/>
      <c r="N34" s="3"/>
      <c r="O34" s="16">
        <v>43031</v>
      </c>
    </row>
    <row r="35" spans="1:15" x14ac:dyDescent="0.25">
      <c r="A35" s="3"/>
      <c r="B35" s="3"/>
      <c r="C35" s="3" t="s">
        <v>54</v>
      </c>
      <c r="D35" s="3"/>
      <c r="E35" s="3" t="s">
        <v>159</v>
      </c>
      <c r="F35" s="3"/>
      <c r="G35" s="3"/>
      <c r="H35" s="3"/>
      <c r="I35" s="3" t="s">
        <v>160</v>
      </c>
      <c r="J35" s="3"/>
      <c r="K35" s="16"/>
      <c r="L35" s="3"/>
      <c r="M35" s="3" t="s">
        <v>83</v>
      </c>
      <c r="N35" s="3"/>
      <c r="O35" s="16">
        <v>38896</v>
      </c>
    </row>
    <row r="36" spans="1:15" x14ac:dyDescent="0.25">
      <c r="A36" s="3"/>
      <c r="B36" s="3"/>
      <c r="C36" s="3" t="s">
        <v>55</v>
      </c>
      <c r="D36" s="3"/>
      <c r="E36" s="3" t="s">
        <v>161</v>
      </c>
      <c r="F36" s="3"/>
      <c r="G36" s="3"/>
      <c r="H36" s="3"/>
      <c r="I36" s="3" t="s">
        <v>162</v>
      </c>
      <c r="J36" s="3"/>
      <c r="K36" s="16"/>
      <c r="L36" s="3"/>
      <c r="M36" s="3" t="s">
        <v>79</v>
      </c>
      <c r="N36" s="3"/>
      <c r="O36" s="16">
        <v>39455</v>
      </c>
    </row>
    <row r="37" spans="1:15" x14ac:dyDescent="0.25">
      <c r="A37" s="3"/>
      <c r="B37" s="3"/>
      <c r="C37" s="3" t="s">
        <v>56</v>
      </c>
      <c r="D37" s="3"/>
      <c r="E37" s="3" t="s">
        <v>163</v>
      </c>
      <c r="F37" s="3"/>
      <c r="G37" s="3"/>
      <c r="H37" s="3"/>
      <c r="I37" s="3" t="s">
        <v>164</v>
      </c>
      <c r="J37" s="3"/>
      <c r="K37" s="16"/>
      <c r="L37" s="3"/>
      <c r="M37" s="3" t="s">
        <v>83</v>
      </c>
      <c r="N37" s="3"/>
      <c r="O37" s="16">
        <v>36899</v>
      </c>
    </row>
    <row r="38" spans="1:15" x14ac:dyDescent="0.25">
      <c r="A38" s="3"/>
      <c r="B38" s="3"/>
      <c r="C38" s="3" t="s">
        <v>57</v>
      </c>
      <c r="D38" s="3"/>
      <c r="E38" s="3" t="s">
        <v>165</v>
      </c>
      <c r="F38" s="3"/>
      <c r="G38" s="3"/>
      <c r="H38" s="3"/>
      <c r="I38" s="3" t="s">
        <v>166</v>
      </c>
      <c r="J38" s="3"/>
      <c r="K38" s="16"/>
      <c r="L38" s="3"/>
      <c r="M38" s="3" t="s">
        <v>79</v>
      </c>
      <c r="N38" s="3"/>
      <c r="O38" s="16">
        <v>42263</v>
      </c>
    </row>
    <row r="39" spans="1:15" x14ac:dyDescent="0.25">
      <c r="A39" s="3"/>
      <c r="B39" s="3"/>
      <c r="C39" s="3" t="s">
        <v>58</v>
      </c>
      <c r="D39" s="3"/>
      <c r="E39" s="3" t="s">
        <v>167</v>
      </c>
      <c r="F39" s="3"/>
      <c r="G39" s="3"/>
      <c r="H39" s="3"/>
      <c r="I39" s="3" t="s">
        <v>168</v>
      </c>
      <c r="J39" s="3"/>
      <c r="K39" s="16"/>
      <c r="L39" s="3"/>
      <c r="M39" s="3" t="s">
        <v>83</v>
      </c>
      <c r="N39" s="3"/>
      <c r="O39" s="16">
        <v>38742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10"/>
  <sheetViews>
    <sheetView topLeftCell="P1" workbookViewId="0">
      <selection activeCell="B1" sqref="B1:AI8"/>
    </sheetView>
  </sheetViews>
  <sheetFormatPr defaultRowHeight="15" x14ac:dyDescent="0.25"/>
  <cols>
    <col min="1" max="1" width="3" style="11" customWidth="1"/>
    <col min="2" max="2" width="15.140625" style="11" customWidth="1"/>
    <col min="3" max="3" width="9.85546875" style="12" bestFit="1" customWidth="1"/>
    <col min="4" max="4" width="2.28515625" style="12" customWidth="1"/>
    <col min="5" max="5" width="17.85546875" style="12" bestFit="1" customWidth="1"/>
    <col min="6" max="6" width="2.28515625" style="12" customWidth="1"/>
    <col min="7" max="7" width="21.140625" style="12" bestFit="1" customWidth="1"/>
    <col min="8" max="8" width="2.28515625" style="12" customWidth="1"/>
    <col min="9" max="9" width="14" style="12" bestFit="1" customWidth="1"/>
    <col min="10" max="10" width="2.28515625" style="12" customWidth="1"/>
    <col min="11" max="11" width="17.5703125" style="12" bestFit="1" customWidth="1"/>
    <col min="12" max="12" width="2.28515625" style="12" customWidth="1"/>
    <col min="13" max="13" width="16.7109375" style="12" bestFit="1" customWidth="1"/>
    <col min="14" max="14" width="2.28515625" style="12" customWidth="1"/>
    <col min="15" max="15" width="16.5703125" style="12" bestFit="1" customWidth="1"/>
    <col min="16" max="16" width="2.28515625" style="12" customWidth="1"/>
    <col min="17" max="17" width="20.85546875" style="12" bestFit="1" customWidth="1"/>
    <col min="18" max="18" width="2.28515625" style="12" customWidth="1"/>
    <col min="19" max="19" width="16.28515625" style="12" bestFit="1" customWidth="1"/>
    <col min="20" max="20" width="2.28515625" style="12" customWidth="1"/>
    <col min="21" max="21" width="20.5703125" style="12" bestFit="1" customWidth="1"/>
    <col min="22" max="22" width="2.28515625" style="12" customWidth="1"/>
    <col min="23" max="23" width="13.28515625" style="12" bestFit="1" customWidth="1"/>
    <col min="24" max="24" width="2.28515625" style="12" customWidth="1"/>
    <col min="25" max="25" width="24.140625" style="12" bestFit="1" customWidth="1"/>
    <col min="26" max="26" width="2.28515625" style="12" customWidth="1"/>
    <col min="27" max="27" width="24" style="12" bestFit="1" customWidth="1"/>
    <col min="28" max="28" width="2.28515625" style="12" customWidth="1"/>
    <col min="29" max="29" width="24.7109375" style="12" bestFit="1" customWidth="1"/>
    <col min="30" max="30" width="2.28515625" style="12" customWidth="1"/>
    <col min="31" max="31" width="12.85546875" style="12" bestFit="1" customWidth="1"/>
    <col min="32" max="32" width="2.28515625" style="12" customWidth="1"/>
    <col min="33" max="33" width="12.5703125" style="12" bestFit="1" customWidth="1"/>
    <col min="34" max="34" width="2.28515625" style="12" customWidth="1"/>
    <col min="35" max="35" width="7.85546875" style="12" bestFit="1" customWidth="1"/>
  </cols>
  <sheetData>
    <row r="1" spans="1:35" s="10" customFormat="1" ht="15.75" thickBot="1" x14ac:dyDescent="0.3">
      <c r="A1" s="7"/>
      <c r="B1" s="7"/>
      <c r="C1" s="8" t="s">
        <v>59</v>
      </c>
      <c r="D1" s="9"/>
      <c r="E1" s="8" t="s">
        <v>3</v>
      </c>
      <c r="F1" s="9"/>
      <c r="G1" s="8" t="s">
        <v>5</v>
      </c>
      <c r="H1" s="9"/>
      <c r="I1" s="8" t="s">
        <v>8</v>
      </c>
      <c r="J1" s="9"/>
      <c r="K1" s="8" t="s">
        <v>9</v>
      </c>
      <c r="L1" s="9"/>
      <c r="M1" s="8" t="s">
        <v>12</v>
      </c>
      <c r="N1" s="9"/>
      <c r="O1" s="8" t="s">
        <v>13</v>
      </c>
      <c r="P1" s="9"/>
      <c r="Q1" s="8" t="s">
        <v>14</v>
      </c>
      <c r="R1" s="9"/>
      <c r="S1" s="8" t="s">
        <v>15</v>
      </c>
      <c r="T1" s="9"/>
      <c r="U1" s="8" t="s">
        <v>16</v>
      </c>
      <c r="V1" s="9"/>
      <c r="W1" s="8" t="s">
        <v>17</v>
      </c>
      <c r="X1" s="9"/>
      <c r="Y1" s="8" t="s">
        <v>18</v>
      </c>
      <c r="Z1" s="9"/>
      <c r="AA1" s="8" t="s">
        <v>19</v>
      </c>
      <c r="AB1" s="9"/>
      <c r="AC1" s="8" t="s">
        <v>20</v>
      </c>
      <c r="AD1" s="9"/>
      <c r="AE1" s="8" t="s">
        <v>21</v>
      </c>
      <c r="AF1" s="9"/>
      <c r="AG1" s="8" t="s">
        <v>23</v>
      </c>
      <c r="AH1" s="9"/>
      <c r="AI1" s="8" t="s">
        <v>24</v>
      </c>
    </row>
    <row r="2" spans="1:35" ht="15.75" thickTop="1" x14ac:dyDescent="0.25">
      <c r="A2" s="1"/>
      <c r="B2" s="1" t="s">
        <v>25</v>
      </c>
      <c r="C2" s="2">
        <v>21181.68</v>
      </c>
      <c r="D2" s="3"/>
      <c r="E2" s="2">
        <v>0</v>
      </c>
      <c r="F2" s="3"/>
      <c r="G2" s="2">
        <v>185.61</v>
      </c>
      <c r="H2" s="3"/>
      <c r="I2" s="2">
        <v>706.16</v>
      </c>
      <c r="J2" s="3"/>
      <c r="K2" s="2">
        <v>920.08</v>
      </c>
      <c r="L2" s="3"/>
      <c r="M2" s="2">
        <v>-1879</v>
      </c>
      <c r="N2" s="3"/>
      <c r="O2" s="2">
        <v>-333.41</v>
      </c>
      <c r="P2" s="3"/>
      <c r="Q2" s="2">
        <v>-1425.6</v>
      </c>
      <c r="R2" s="3"/>
      <c r="S2" s="2">
        <v>333.41</v>
      </c>
      <c r="T2" s="3"/>
      <c r="U2" s="2">
        <v>1425.6</v>
      </c>
      <c r="V2" s="3"/>
      <c r="W2" s="2">
        <v>-939.49</v>
      </c>
      <c r="X2" s="3"/>
      <c r="Y2" s="2">
        <v>71.28</v>
      </c>
      <c r="Z2" s="3"/>
      <c r="AA2" s="2">
        <v>0</v>
      </c>
      <c r="AB2" s="3"/>
      <c r="AC2" s="2">
        <v>0</v>
      </c>
      <c r="AD2" s="3"/>
      <c r="AE2" s="2">
        <v>-1034.72</v>
      </c>
      <c r="AF2" s="3"/>
      <c r="AG2" s="2">
        <v>2865</v>
      </c>
      <c r="AH2" s="3"/>
      <c r="AI2" s="2">
        <f t="shared" ref="AI2:AI9" si="0">ROUND(SUM(C2:AG2),5)</f>
        <v>22076.6</v>
      </c>
    </row>
    <row r="3" spans="1:35" x14ac:dyDescent="0.25">
      <c r="A3" s="1"/>
      <c r="B3" s="1" t="s">
        <v>39</v>
      </c>
      <c r="C3" s="2">
        <v>3781.17</v>
      </c>
      <c r="D3" s="3"/>
      <c r="E3" s="2">
        <v>0</v>
      </c>
      <c r="F3" s="3"/>
      <c r="G3" s="2">
        <v>0</v>
      </c>
      <c r="H3" s="3"/>
      <c r="I3" s="2">
        <v>0</v>
      </c>
      <c r="J3" s="3"/>
      <c r="K3" s="2">
        <v>0</v>
      </c>
      <c r="L3" s="3"/>
      <c r="M3" s="2">
        <v>-372</v>
      </c>
      <c r="N3" s="3"/>
      <c r="O3" s="2">
        <v>-54.83</v>
      </c>
      <c r="P3" s="3"/>
      <c r="Q3" s="2">
        <v>-234.43</v>
      </c>
      <c r="R3" s="3"/>
      <c r="S3" s="2">
        <v>54.83</v>
      </c>
      <c r="T3" s="3"/>
      <c r="U3" s="2">
        <v>234.43</v>
      </c>
      <c r="V3" s="3"/>
      <c r="W3" s="2">
        <v>-156.9</v>
      </c>
      <c r="X3" s="3"/>
      <c r="Y3" s="2">
        <v>20.8</v>
      </c>
      <c r="Z3" s="3"/>
      <c r="AA3" s="2">
        <v>0</v>
      </c>
      <c r="AB3" s="3"/>
      <c r="AC3" s="2">
        <v>0</v>
      </c>
      <c r="AD3" s="3"/>
      <c r="AE3" s="2">
        <v>0</v>
      </c>
      <c r="AF3" s="3"/>
      <c r="AG3" s="2">
        <v>0</v>
      </c>
      <c r="AH3" s="3"/>
      <c r="AI3" s="2">
        <f t="shared" si="0"/>
        <v>3273.07</v>
      </c>
    </row>
    <row r="4" spans="1:35" x14ac:dyDescent="0.25">
      <c r="A4" s="1"/>
      <c r="B4" s="1" t="s">
        <v>45</v>
      </c>
      <c r="C4" s="2">
        <v>1395.68</v>
      </c>
      <c r="D4" s="3"/>
      <c r="E4" s="2">
        <v>0</v>
      </c>
      <c r="F4" s="3"/>
      <c r="G4" s="2">
        <v>0</v>
      </c>
      <c r="H4" s="3"/>
      <c r="I4" s="2">
        <v>0</v>
      </c>
      <c r="J4" s="3"/>
      <c r="K4" s="2">
        <v>0</v>
      </c>
      <c r="L4" s="3"/>
      <c r="M4" s="2">
        <v>-34</v>
      </c>
      <c r="N4" s="3"/>
      <c r="O4" s="2">
        <v>-20.239999999999998</v>
      </c>
      <c r="P4" s="3"/>
      <c r="Q4" s="2">
        <v>-86.53</v>
      </c>
      <c r="R4" s="3"/>
      <c r="S4" s="2">
        <v>20.239999999999998</v>
      </c>
      <c r="T4" s="3"/>
      <c r="U4" s="2">
        <v>86.53</v>
      </c>
      <c r="V4" s="3"/>
      <c r="W4" s="2">
        <v>-49.98</v>
      </c>
      <c r="X4" s="3"/>
      <c r="Y4" s="2">
        <v>7.68</v>
      </c>
      <c r="Z4" s="3"/>
      <c r="AA4" s="2">
        <v>0</v>
      </c>
      <c r="AB4" s="3"/>
      <c r="AC4" s="2">
        <v>0</v>
      </c>
      <c r="AD4" s="3"/>
      <c r="AE4" s="2">
        <v>-62.81</v>
      </c>
      <c r="AF4" s="3"/>
      <c r="AG4" s="2">
        <v>173.91</v>
      </c>
      <c r="AH4" s="3"/>
      <c r="AI4" s="2">
        <f t="shared" si="0"/>
        <v>1430.48</v>
      </c>
    </row>
    <row r="5" spans="1:35" x14ac:dyDescent="0.25">
      <c r="A5" s="1"/>
      <c r="B5" s="1" t="s">
        <v>49</v>
      </c>
      <c r="C5" s="2">
        <v>38536.26</v>
      </c>
      <c r="D5" s="3"/>
      <c r="E5" s="2">
        <v>0</v>
      </c>
      <c r="F5" s="3"/>
      <c r="G5" s="2">
        <v>360.22</v>
      </c>
      <c r="H5" s="3"/>
      <c r="I5" s="2">
        <v>2002.49</v>
      </c>
      <c r="J5" s="3"/>
      <c r="K5" s="2">
        <v>7723.05</v>
      </c>
      <c r="L5" s="3"/>
      <c r="M5" s="2">
        <v>-4932</v>
      </c>
      <c r="N5" s="3"/>
      <c r="O5" s="2">
        <v>-705.02</v>
      </c>
      <c r="P5" s="3"/>
      <c r="Q5" s="2">
        <v>-3014.57</v>
      </c>
      <c r="R5" s="3"/>
      <c r="S5" s="2">
        <v>705.02</v>
      </c>
      <c r="T5" s="3"/>
      <c r="U5" s="2">
        <v>3014.57</v>
      </c>
      <c r="V5" s="3"/>
      <c r="W5" s="2">
        <v>-2003.48</v>
      </c>
      <c r="X5" s="3"/>
      <c r="Y5" s="2">
        <v>71.28</v>
      </c>
      <c r="Z5" s="3"/>
      <c r="AA5" s="2">
        <v>0</v>
      </c>
      <c r="AB5" s="3"/>
      <c r="AC5" s="2">
        <v>-228.77</v>
      </c>
      <c r="AD5" s="3"/>
      <c r="AE5" s="2">
        <v>-2187.9899999999998</v>
      </c>
      <c r="AF5" s="3"/>
      <c r="AG5" s="2">
        <v>6058.3</v>
      </c>
      <c r="AH5" s="3"/>
      <c r="AI5" s="2">
        <f t="shared" si="0"/>
        <v>45399.360000000001</v>
      </c>
    </row>
    <row r="6" spans="1:35" x14ac:dyDescent="0.25">
      <c r="A6" s="1"/>
      <c r="B6" s="1" t="s">
        <v>50</v>
      </c>
      <c r="C6" s="2">
        <v>1689.8</v>
      </c>
      <c r="D6" s="3"/>
      <c r="E6" s="2">
        <v>0</v>
      </c>
      <c r="F6" s="3"/>
      <c r="G6" s="2">
        <v>0</v>
      </c>
      <c r="H6" s="3"/>
      <c r="I6" s="2">
        <v>0</v>
      </c>
      <c r="J6" s="3"/>
      <c r="K6" s="2">
        <v>0</v>
      </c>
      <c r="L6" s="3"/>
      <c r="M6" s="2">
        <v>-119</v>
      </c>
      <c r="N6" s="3"/>
      <c r="O6" s="2">
        <v>-24.5</v>
      </c>
      <c r="P6" s="3"/>
      <c r="Q6" s="2">
        <v>-104.77</v>
      </c>
      <c r="R6" s="3"/>
      <c r="S6" s="2">
        <v>24.5</v>
      </c>
      <c r="T6" s="3"/>
      <c r="U6" s="2">
        <v>104.77</v>
      </c>
      <c r="V6" s="3"/>
      <c r="W6" s="2">
        <v>-66.739999999999995</v>
      </c>
      <c r="X6" s="3"/>
      <c r="Y6" s="2">
        <v>9.2899999999999991</v>
      </c>
      <c r="Z6" s="3"/>
      <c r="AA6" s="2">
        <v>0</v>
      </c>
      <c r="AB6" s="3"/>
      <c r="AC6" s="2">
        <v>0</v>
      </c>
      <c r="AD6" s="3"/>
      <c r="AE6" s="2">
        <v>0</v>
      </c>
      <c r="AF6" s="3"/>
      <c r="AG6" s="2">
        <v>0</v>
      </c>
      <c r="AH6" s="3"/>
      <c r="AI6" s="2">
        <f t="shared" si="0"/>
        <v>1513.35</v>
      </c>
    </row>
    <row r="7" spans="1:35" x14ac:dyDescent="0.25">
      <c r="A7" s="1"/>
      <c r="B7" s="1" t="s">
        <v>55</v>
      </c>
      <c r="C7" s="2">
        <v>4494.12</v>
      </c>
      <c r="D7" s="3"/>
      <c r="E7" s="2">
        <v>0</v>
      </c>
      <c r="F7" s="3"/>
      <c r="G7" s="2">
        <v>0</v>
      </c>
      <c r="H7" s="3"/>
      <c r="I7" s="2">
        <v>0</v>
      </c>
      <c r="J7" s="3"/>
      <c r="K7" s="2">
        <v>0</v>
      </c>
      <c r="L7" s="3"/>
      <c r="M7" s="2">
        <v>0</v>
      </c>
      <c r="N7" s="3"/>
      <c r="O7" s="2">
        <v>-65.16</v>
      </c>
      <c r="P7" s="3"/>
      <c r="Q7" s="2">
        <v>-278.64</v>
      </c>
      <c r="R7" s="3"/>
      <c r="S7" s="2">
        <v>65.16</v>
      </c>
      <c r="T7" s="3"/>
      <c r="U7" s="2">
        <v>278.64</v>
      </c>
      <c r="V7" s="3"/>
      <c r="W7" s="2">
        <v>-191.84</v>
      </c>
      <c r="X7" s="3"/>
      <c r="Y7" s="2">
        <v>24.72</v>
      </c>
      <c r="Z7" s="3"/>
      <c r="AA7" s="2">
        <v>0</v>
      </c>
      <c r="AB7" s="3"/>
      <c r="AC7" s="2">
        <v>0</v>
      </c>
      <c r="AD7" s="3"/>
      <c r="AE7" s="2">
        <v>0</v>
      </c>
      <c r="AF7" s="3"/>
      <c r="AG7" s="2">
        <v>0</v>
      </c>
      <c r="AH7" s="3"/>
      <c r="AI7" s="2">
        <f t="shared" si="0"/>
        <v>4327</v>
      </c>
    </row>
    <row r="8" spans="1:35" ht="15.75" thickBot="1" x14ac:dyDescent="0.3">
      <c r="A8" s="1"/>
      <c r="B8" s="1" t="s">
        <v>57</v>
      </c>
      <c r="C8" s="4">
        <v>18856.5</v>
      </c>
      <c r="D8" s="3"/>
      <c r="E8" s="4">
        <v>0</v>
      </c>
      <c r="F8" s="3"/>
      <c r="G8" s="4">
        <v>161.49</v>
      </c>
      <c r="H8" s="3"/>
      <c r="I8" s="4">
        <v>343.94</v>
      </c>
      <c r="J8" s="3"/>
      <c r="K8" s="4">
        <v>415.76</v>
      </c>
      <c r="L8" s="3"/>
      <c r="M8" s="4">
        <v>-1039</v>
      </c>
      <c r="N8" s="3"/>
      <c r="O8" s="4">
        <v>-286.77999999999997</v>
      </c>
      <c r="P8" s="3"/>
      <c r="Q8" s="4">
        <v>-1226.22</v>
      </c>
      <c r="R8" s="3"/>
      <c r="S8" s="4">
        <v>286.77999999999997</v>
      </c>
      <c r="T8" s="3"/>
      <c r="U8" s="4">
        <v>1226.22</v>
      </c>
      <c r="V8" s="3"/>
      <c r="W8" s="4">
        <v>-820.92</v>
      </c>
      <c r="X8" s="3"/>
      <c r="Y8" s="4">
        <v>71.28</v>
      </c>
      <c r="Z8" s="3"/>
      <c r="AA8" s="4">
        <v>0</v>
      </c>
      <c r="AB8" s="3"/>
      <c r="AC8" s="4">
        <v>0</v>
      </c>
      <c r="AD8" s="3"/>
      <c r="AE8" s="4">
        <v>-806.48</v>
      </c>
      <c r="AF8" s="3"/>
      <c r="AG8" s="4">
        <v>2232.9699999999998</v>
      </c>
      <c r="AH8" s="3"/>
      <c r="AI8" s="4">
        <f t="shared" si="0"/>
        <v>19415.54</v>
      </c>
    </row>
    <row r="9" spans="1:35" s="6" customFormat="1" ht="12" thickBot="1" x14ac:dyDescent="0.25">
      <c r="A9" s="1" t="s">
        <v>24</v>
      </c>
      <c r="B9" s="1"/>
      <c r="C9" s="5">
        <f>ROUND(SUM(C2:C8),5)</f>
        <v>89935.21</v>
      </c>
      <c r="D9" s="1"/>
      <c r="E9" s="5">
        <f>ROUND(SUM(E2:E8),5)</f>
        <v>0</v>
      </c>
      <c r="F9" s="1"/>
      <c r="G9" s="5">
        <f>ROUND(SUM(G2:G8),5)</f>
        <v>707.32</v>
      </c>
      <c r="H9" s="1"/>
      <c r="I9" s="5">
        <f>ROUND(SUM(I2:I8),5)</f>
        <v>3052.59</v>
      </c>
      <c r="J9" s="1"/>
      <c r="K9" s="5">
        <f>ROUND(SUM(K2:K8),5)</f>
        <v>9058.89</v>
      </c>
      <c r="L9" s="1"/>
      <c r="M9" s="5">
        <f>ROUND(SUM(M2:M8),5)</f>
        <v>-8375</v>
      </c>
      <c r="N9" s="1"/>
      <c r="O9" s="5">
        <f>ROUND(SUM(O2:O8),5)</f>
        <v>-1489.94</v>
      </c>
      <c r="P9" s="1"/>
      <c r="Q9" s="5">
        <f>ROUND(SUM(Q2:Q8),5)</f>
        <v>-6370.76</v>
      </c>
      <c r="R9" s="1"/>
      <c r="S9" s="5">
        <f>ROUND(SUM(S2:S8),5)</f>
        <v>1489.94</v>
      </c>
      <c r="T9" s="1"/>
      <c r="U9" s="5">
        <f>ROUND(SUM(U2:U8),5)</f>
        <v>6370.76</v>
      </c>
      <c r="V9" s="1"/>
      <c r="W9" s="5">
        <f>ROUND(SUM(W2:W8),5)</f>
        <v>-4229.3500000000004</v>
      </c>
      <c r="X9" s="1"/>
      <c r="Y9" s="5">
        <f>ROUND(SUM(Y2:Y8),5)</f>
        <v>276.33</v>
      </c>
      <c r="Z9" s="1"/>
      <c r="AA9" s="5">
        <f>ROUND(SUM(AA2:AA8),5)</f>
        <v>0</v>
      </c>
      <c r="AB9" s="1"/>
      <c r="AC9" s="5">
        <f>ROUND(SUM(AC2:AC8),5)</f>
        <v>-228.77</v>
      </c>
      <c r="AD9" s="1"/>
      <c r="AE9" s="5">
        <f>ROUND(SUM(AE2:AE8),5)</f>
        <v>-4092</v>
      </c>
      <c r="AF9" s="1"/>
      <c r="AG9" s="5">
        <f>ROUND(SUM(AG2:AG8),5)</f>
        <v>11330.18</v>
      </c>
      <c r="AH9" s="1"/>
      <c r="AI9" s="5">
        <f t="shared" si="0"/>
        <v>97435.4</v>
      </c>
    </row>
    <row r="10" spans="1:35" ht="15.75" thickTop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14"/>
  <sheetViews>
    <sheetView topLeftCell="R1" workbookViewId="0">
      <selection activeCell="B1" sqref="B1:AM11"/>
    </sheetView>
  </sheetViews>
  <sheetFormatPr defaultRowHeight="15" x14ac:dyDescent="0.25"/>
  <cols>
    <col min="1" max="1" width="3" style="11" customWidth="1"/>
    <col min="2" max="2" width="18" style="11" customWidth="1"/>
    <col min="3" max="3" width="10.85546875" style="12" bestFit="1" customWidth="1"/>
    <col min="4" max="4" width="2.28515625" style="12" customWidth="1"/>
    <col min="5" max="5" width="17.85546875" style="12" bestFit="1" customWidth="1"/>
    <col min="6" max="6" width="2.28515625" style="12" customWidth="1"/>
    <col min="7" max="7" width="23.85546875" style="12" bestFit="1" customWidth="1"/>
    <col min="8" max="8" width="2.28515625" style="12" customWidth="1"/>
    <col min="9" max="9" width="21.140625" style="12" bestFit="1" customWidth="1"/>
    <col min="10" max="10" width="2.28515625" style="12" customWidth="1"/>
    <col min="11" max="11" width="14" style="12" bestFit="1" customWidth="1"/>
    <col min="12" max="12" width="2.28515625" style="12" customWidth="1"/>
    <col min="13" max="13" width="17.5703125" style="12" bestFit="1" customWidth="1"/>
    <col min="14" max="14" width="2.28515625" style="12" customWidth="1"/>
    <col min="15" max="15" width="22.42578125" style="12" bestFit="1" customWidth="1"/>
    <col min="16" max="16" width="2.28515625" style="12" customWidth="1"/>
    <col min="17" max="17" width="16.7109375" style="12" bestFit="1" customWidth="1"/>
    <col min="18" max="18" width="2.28515625" style="12" customWidth="1"/>
    <col min="19" max="19" width="16.5703125" style="12" bestFit="1" customWidth="1"/>
    <col min="20" max="20" width="2.28515625" style="12" customWidth="1"/>
    <col min="21" max="21" width="20.85546875" style="12" bestFit="1" customWidth="1"/>
    <col min="22" max="22" width="2.28515625" style="12" customWidth="1"/>
    <col min="23" max="23" width="16.28515625" style="12" bestFit="1" customWidth="1"/>
    <col min="24" max="24" width="2.28515625" style="12" customWidth="1"/>
    <col min="25" max="25" width="20.5703125" style="12" bestFit="1" customWidth="1"/>
    <col min="26" max="26" width="2.28515625" style="12" customWidth="1"/>
    <col min="27" max="27" width="13.28515625" style="12" bestFit="1" customWidth="1"/>
    <col min="28" max="28" width="2.28515625" style="12" customWidth="1"/>
    <col min="29" max="29" width="24.140625" style="12" bestFit="1" customWidth="1"/>
    <col min="30" max="30" width="2.28515625" style="12" customWidth="1"/>
    <col min="31" max="31" width="24" style="12" bestFit="1" customWidth="1"/>
    <col min="32" max="32" width="2.28515625" style="12" customWidth="1"/>
    <col min="33" max="33" width="12.85546875" style="12" bestFit="1" customWidth="1"/>
    <col min="34" max="34" width="2.28515625" style="12" customWidth="1"/>
    <col min="35" max="35" width="17.42578125" style="12" bestFit="1" customWidth="1"/>
    <col min="36" max="36" width="2.28515625" style="12" customWidth="1"/>
    <col min="37" max="37" width="12.5703125" style="12" bestFit="1" customWidth="1"/>
    <col min="38" max="38" width="2.28515625" style="12" customWidth="1"/>
    <col min="39" max="39" width="8.7109375" style="12" bestFit="1" customWidth="1"/>
  </cols>
  <sheetData>
    <row r="1" spans="1:39" s="10" customFormat="1" ht="15.75" thickBot="1" x14ac:dyDescent="0.3">
      <c r="A1" s="7"/>
      <c r="B1" s="7"/>
      <c r="C1" s="8" t="s">
        <v>1</v>
      </c>
      <c r="D1" s="9"/>
      <c r="E1" s="8" t="s">
        <v>3</v>
      </c>
      <c r="F1" s="9"/>
      <c r="G1" s="8" t="s">
        <v>4</v>
      </c>
      <c r="H1" s="9"/>
      <c r="I1" s="8" t="s">
        <v>5</v>
      </c>
      <c r="J1" s="9"/>
      <c r="K1" s="8" t="s">
        <v>8</v>
      </c>
      <c r="L1" s="9"/>
      <c r="M1" s="8" t="s">
        <v>9</v>
      </c>
      <c r="N1" s="9"/>
      <c r="O1" s="8" t="s">
        <v>10</v>
      </c>
      <c r="P1" s="9"/>
      <c r="Q1" s="8" t="s">
        <v>12</v>
      </c>
      <c r="R1" s="9"/>
      <c r="S1" s="8" t="s">
        <v>13</v>
      </c>
      <c r="T1" s="9"/>
      <c r="U1" s="8" t="s">
        <v>14</v>
      </c>
      <c r="V1" s="9"/>
      <c r="W1" s="8" t="s">
        <v>15</v>
      </c>
      <c r="X1" s="9"/>
      <c r="Y1" s="8" t="s">
        <v>16</v>
      </c>
      <c r="Z1" s="9"/>
      <c r="AA1" s="8" t="s">
        <v>17</v>
      </c>
      <c r="AB1" s="9"/>
      <c r="AC1" s="8" t="s">
        <v>18</v>
      </c>
      <c r="AD1" s="9"/>
      <c r="AE1" s="8" t="s">
        <v>19</v>
      </c>
      <c r="AF1" s="9"/>
      <c r="AG1" s="8" t="s">
        <v>21</v>
      </c>
      <c r="AH1" s="9"/>
      <c r="AI1" s="8" t="s">
        <v>22</v>
      </c>
      <c r="AJ1" s="9"/>
      <c r="AK1" s="8" t="s">
        <v>23</v>
      </c>
      <c r="AL1" s="9"/>
      <c r="AM1" s="8" t="s">
        <v>24</v>
      </c>
    </row>
    <row r="2" spans="1:39" ht="15.75" thickTop="1" x14ac:dyDescent="0.25">
      <c r="A2" s="1"/>
      <c r="B2" s="1" t="s">
        <v>26</v>
      </c>
      <c r="C2" s="2">
        <v>1631.25</v>
      </c>
      <c r="D2" s="3"/>
      <c r="E2" s="2">
        <v>0</v>
      </c>
      <c r="F2" s="3"/>
      <c r="G2" s="2">
        <v>0</v>
      </c>
      <c r="H2" s="3"/>
      <c r="I2" s="2">
        <v>0</v>
      </c>
      <c r="J2" s="3"/>
      <c r="K2" s="2">
        <v>0</v>
      </c>
      <c r="L2" s="3"/>
      <c r="M2" s="2">
        <v>0</v>
      </c>
      <c r="N2" s="3"/>
      <c r="O2" s="2">
        <v>0</v>
      </c>
      <c r="P2" s="3"/>
      <c r="Q2" s="2">
        <v>-446</v>
      </c>
      <c r="R2" s="3"/>
      <c r="S2" s="2">
        <v>-23.65</v>
      </c>
      <c r="T2" s="3"/>
      <c r="U2" s="2">
        <v>-101.14</v>
      </c>
      <c r="V2" s="3"/>
      <c r="W2" s="2">
        <v>23.65</v>
      </c>
      <c r="X2" s="3"/>
      <c r="Y2" s="2">
        <v>101.14</v>
      </c>
      <c r="Z2" s="3"/>
      <c r="AA2" s="2">
        <v>-63.68</v>
      </c>
      <c r="AB2" s="3"/>
      <c r="AC2" s="2">
        <v>8.9700000000000006</v>
      </c>
      <c r="AD2" s="3"/>
      <c r="AE2" s="2">
        <v>0</v>
      </c>
      <c r="AF2" s="3"/>
      <c r="AG2" s="2">
        <v>0</v>
      </c>
      <c r="AH2" s="3"/>
      <c r="AI2" s="2">
        <v>0</v>
      </c>
      <c r="AJ2" s="3"/>
      <c r="AK2" s="2">
        <v>0</v>
      </c>
      <c r="AL2" s="3"/>
      <c r="AM2" s="2">
        <f t="shared" ref="AM2:AM12" si="0">ROUND(SUM(C2:AK2),5)</f>
        <v>1130.54</v>
      </c>
    </row>
    <row r="3" spans="1:39" x14ac:dyDescent="0.25">
      <c r="A3" s="1"/>
      <c r="B3" s="1" t="s">
        <v>37</v>
      </c>
      <c r="C3" s="2">
        <v>55360.32</v>
      </c>
      <c r="D3" s="3"/>
      <c r="E3" s="2">
        <v>1025.3699999999999</v>
      </c>
      <c r="F3" s="3"/>
      <c r="G3" s="2">
        <v>0</v>
      </c>
      <c r="H3" s="3"/>
      <c r="I3" s="2">
        <v>324</v>
      </c>
      <c r="J3" s="3"/>
      <c r="K3" s="2">
        <v>2400.4</v>
      </c>
      <c r="L3" s="3"/>
      <c r="M3" s="2">
        <v>5339.68</v>
      </c>
      <c r="N3" s="3"/>
      <c r="O3" s="2">
        <v>0</v>
      </c>
      <c r="P3" s="3"/>
      <c r="Q3" s="2">
        <v>-10547</v>
      </c>
      <c r="R3" s="3"/>
      <c r="S3" s="2">
        <v>-934.52</v>
      </c>
      <c r="T3" s="3"/>
      <c r="U3" s="2">
        <v>-3995.89</v>
      </c>
      <c r="V3" s="3"/>
      <c r="W3" s="2">
        <v>934.52</v>
      </c>
      <c r="X3" s="3"/>
      <c r="Y3" s="2">
        <v>3995.89</v>
      </c>
      <c r="Z3" s="3"/>
      <c r="AA3" s="2">
        <v>-2619.1799999999998</v>
      </c>
      <c r="AB3" s="3"/>
      <c r="AC3" s="2">
        <v>71.28</v>
      </c>
      <c r="AD3" s="3"/>
      <c r="AE3" s="2">
        <v>0</v>
      </c>
      <c r="AF3" s="3"/>
      <c r="AG3" s="2">
        <v>-2900.25</v>
      </c>
      <c r="AH3" s="3"/>
      <c r="AI3" s="2">
        <v>-120</v>
      </c>
      <c r="AJ3" s="3"/>
      <c r="AK3" s="2">
        <v>8030.47</v>
      </c>
      <c r="AL3" s="3"/>
      <c r="AM3" s="2">
        <f t="shared" si="0"/>
        <v>56365.09</v>
      </c>
    </row>
    <row r="4" spans="1:39" x14ac:dyDescent="0.25">
      <c r="A4" s="1"/>
      <c r="B4" s="1" t="s">
        <v>38</v>
      </c>
      <c r="C4" s="2">
        <v>62429.37</v>
      </c>
      <c r="D4" s="3"/>
      <c r="E4" s="2">
        <v>2560.84</v>
      </c>
      <c r="F4" s="3"/>
      <c r="G4" s="2">
        <v>6.16</v>
      </c>
      <c r="H4" s="3"/>
      <c r="I4" s="2">
        <v>324</v>
      </c>
      <c r="J4" s="3"/>
      <c r="K4" s="2">
        <v>1617.84</v>
      </c>
      <c r="L4" s="3"/>
      <c r="M4" s="2">
        <v>6108.15</v>
      </c>
      <c r="N4" s="3"/>
      <c r="O4" s="2">
        <v>0</v>
      </c>
      <c r="P4" s="3"/>
      <c r="Q4" s="2">
        <v>-14161</v>
      </c>
      <c r="R4" s="3"/>
      <c r="S4" s="2">
        <v>-1059.17</v>
      </c>
      <c r="T4" s="3"/>
      <c r="U4" s="2">
        <v>-4528.87</v>
      </c>
      <c r="V4" s="3"/>
      <c r="W4" s="2">
        <v>1059.17</v>
      </c>
      <c r="X4" s="3"/>
      <c r="Y4" s="2">
        <v>4528.87</v>
      </c>
      <c r="Z4" s="3"/>
      <c r="AA4" s="2">
        <v>-3215.08</v>
      </c>
      <c r="AB4" s="3"/>
      <c r="AC4" s="2">
        <v>71.28</v>
      </c>
      <c r="AD4" s="3"/>
      <c r="AE4" s="2">
        <v>0</v>
      </c>
      <c r="AF4" s="3"/>
      <c r="AG4" s="2">
        <v>-3287.12</v>
      </c>
      <c r="AH4" s="3"/>
      <c r="AI4" s="2">
        <v>-120</v>
      </c>
      <c r="AJ4" s="3"/>
      <c r="AK4" s="2">
        <v>9101.6</v>
      </c>
      <c r="AL4" s="3"/>
      <c r="AM4" s="2">
        <f t="shared" si="0"/>
        <v>61436.04</v>
      </c>
    </row>
    <row r="5" spans="1:39" x14ac:dyDescent="0.25">
      <c r="A5" s="1"/>
      <c r="B5" s="1" t="s">
        <v>44</v>
      </c>
      <c r="C5" s="2">
        <v>31691.25</v>
      </c>
      <c r="D5" s="3"/>
      <c r="E5" s="2">
        <v>775.76</v>
      </c>
      <c r="F5" s="3"/>
      <c r="G5" s="2">
        <v>6.16</v>
      </c>
      <c r="H5" s="3"/>
      <c r="I5" s="2">
        <v>324</v>
      </c>
      <c r="J5" s="3"/>
      <c r="K5" s="2">
        <v>2076</v>
      </c>
      <c r="L5" s="3"/>
      <c r="M5" s="2">
        <v>3162.75</v>
      </c>
      <c r="N5" s="3"/>
      <c r="O5" s="2">
        <v>495.51</v>
      </c>
      <c r="P5" s="3"/>
      <c r="Q5" s="2">
        <v>-5515</v>
      </c>
      <c r="R5" s="3"/>
      <c r="S5" s="2">
        <v>-558.71</v>
      </c>
      <c r="T5" s="3"/>
      <c r="U5" s="2">
        <v>-2388.9499999999998</v>
      </c>
      <c r="V5" s="3"/>
      <c r="W5" s="2">
        <v>558.71</v>
      </c>
      <c r="X5" s="3"/>
      <c r="Y5" s="2">
        <v>2388.9499999999998</v>
      </c>
      <c r="Z5" s="3"/>
      <c r="AA5" s="2">
        <v>-1483.56</v>
      </c>
      <c r="AB5" s="3"/>
      <c r="AC5" s="2">
        <v>71.28</v>
      </c>
      <c r="AD5" s="3"/>
      <c r="AE5" s="2">
        <v>0</v>
      </c>
      <c r="AF5" s="3"/>
      <c r="AG5" s="2">
        <v>-1711.61</v>
      </c>
      <c r="AH5" s="3"/>
      <c r="AI5" s="2">
        <v>0</v>
      </c>
      <c r="AJ5" s="3"/>
      <c r="AK5" s="2">
        <v>4739.28</v>
      </c>
      <c r="AL5" s="3"/>
      <c r="AM5" s="2">
        <f t="shared" si="0"/>
        <v>34631.82</v>
      </c>
    </row>
    <row r="6" spans="1:39" x14ac:dyDescent="0.25">
      <c r="A6" s="1"/>
      <c r="B6" s="1" t="s">
        <v>46</v>
      </c>
      <c r="C6" s="2">
        <v>41286</v>
      </c>
      <c r="D6" s="3"/>
      <c r="E6" s="2">
        <v>898.01</v>
      </c>
      <c r="F6" s="3"/>
      <c r="G6" s="2">
        <v>6.22</v>
      </c>
      <c r="H6" s="3"/>
      <c r="I6" s="2">
        <v>324</v>
      </c>
      <c r="J6" s="3"/>
      <c r="K6" s="2">
        <v>2902</v>
      </c>
      <c r="L6" s="3"/>
      <c r="M6" s="2">
        <v>2938</v>
      </c>
      <c r="N6" s="3"/>
      <c r="O6" s="2">
        <v>668.79</v>
      </c>
      <c r="P6" s="3"/>
      <c r="Q6" s="2">
        <v>-4190</v>
      </c>
      <c r="R6" s="3"/>
      <c r="S6" s="2">
        <v>-710.83</v>
      </c>
      <c r="T6" s="3"/>
      <c r="U6" s="2">
        <v>-3039.43</v>
      </c>
      <c r="V6" s="3"/>
      <c r="W6" s="2">
        <v>710.83</v>
      </c>
      <c r="X6" s="3"/>
      <c r="Y6" s="2">
        <v>3039.43</v>
      </c>
      <c r="Z6" s="3"/>
      <c r="AA6" s="2">
        <v>-1994.03</v>
      </c>
      <c r="AB6" s="3"/>
      <c r="AC6" s="2">
        <v>71.28</v>
      </c>
      <c r="AD6" s="3"/>
      <c r="AE6" s="2">
        <v>0</v>
      </c>
      <c r="AF6" s="3"/>
      <c r="AG6" s="2">
        <v>-2175.9499999999998</v>
      </c>
      <c r="AH6" s="3"/>
      <c r="AI6" s="2">
        <v>0</v>
      </c>
      <c r="AJ6" s="3"/>
      <c r="AK6" s="2">
        <v>6024.95</v>
      </c>
      <c r="AL6" s="3"/>
      <c r="AM6" s="2">
        <f t="shared" si="0"/>
        <v>46759.27</v>
      </c>
    </row>
    <row r="7" spans="1:39" x14ac:dyDescent="0.25">
      <c r="A7" s="1"/>
      <c r="B7" s="1" t="s">
        <v>51</v>
      </c>
      <c r="C7" s="2">
        <v>33872</v>
      </c>
      <c r="D7" s="3"/>
      <c r="E7" s="2">
        <v>615.44000000000005</v>
      </c>
      <c r="F7" s="3"/>
      <c r="G7" s="2">
        <v>4.5199999999999996</v>
      </c>
      <c r="H7" s="3"/>
      <c r="I7" s="2">
        <v>324</v>
      </c>
      <c r="J7" s="3"/>
      <c r="K7" s="2">
        <v>2212</v>
      </c>
      <c r="L7" s="3"/>
      <c r="M7" s="2">
        <v>8576</v>
      </c>
      <c r="N7" s="3"/>
      <c r="O7" s="2">
        <v>0</v>
      </c>
      <c r="P7" s="3"/>
      <c r="Q7" s="2">
        <v>-7528</v>
      </c>
      <c r="R7" s="3"/>
      <c r="S7" s="2">
        <v>-661.26</v>
      </c>
      <c r="T7" s="3"/>
      <c r="U7" s="2">
        <v>-2827.45</v>
      </c>
      <c r="V7" s="3"/>
      <c r="W7" s="2">
        <v>661.26</v>
      </c>
      <c r="X7" s="3"/>
      <c r="Y7" s="2">
        <v>2827.45</v>
      </c>
      <c r="Z7" s="3"/>
      <c r="AA7" s="2">
        <v>-1765.57</v>
      </c>
      <c r="AB7" s="3"/>
      <c r="AC7" s="2">
        <v>71.28</v>
      </c>
      <c r="AD7" s="3"/>
      <c r="AE7" s="2">
        <v>0</v>
      </c>
      <c r="AF7" s="3"/>
      <c r="AG7" s="2">
        <v>-2052.1799999999998</v>
      </c>
      <c r="AH7" s="3"/>
      <c r="AI7" s="2">
        <v>-85</v>
      </c>
      <c r="AJ7" s="3"/>
      <c r="AK7" s="2">
        <v>5682.24</v>
      </c>
      <c r="AL7" s="3"/>
      <c r="AM7" s="2">
        <f t="shared" si="0"/>
        <v>39926.730000000003</v>
      </c>
    </row>
    <row r="8" spans="1:39" x14ac:dyDescent="0.25">
      <c r="A8" s="1"/>
      <c r="B8" s="1" t="s">
        <v>53</v>
      </c>
      <c r="C8" s="2">
        <v>8100</v>
      </c>
      <c r="D8" s="3"/>
      <c r="E8" s="2">
        <v>240</v>
      </c>
      <c r="F8" s="3"/>
      <c r="G8" s="2">
        <v>0</v>
      </c>
      <c r="H8" s="3"/>
      <c r="I8" s="2">
        <v>0</v>
      </c>
      <c r="J8" s="3"/>
      <c r="K8" s="2">
        <v>0</v>
      </c>
      <c r="L8" s="3"/>
      <c r="M8" s="2">
        <v>0</v>
      </c>
      <c r="N8" s="3"/>
      <c r="O8" s="2">
        <v>144.4</v>
      </c>
      <c r="P8" s="3"/>
      <c r="Q8" s="2">
        <v>-1081</v>
      </c>
      <c r="R8" s="3"/>
      <c r="S8" s="2">
        <v>-123.02</v>
      </c>
      <c r="T8" s="3"/>
      <c r="U8" s="2">
        <v>-526.03</v>
      </c>
      <c r="V8" s="3"/>
      <c r="W8" s="2">
        <v>123.02</v>
      </c>
      <c r="X8" s="3"/>
      <c r="Y8" s="2">
        <v>526.03</v>
      </c>
      <c r="Z8" s="3"/>
      <c r="AA8" s="2">
        <v>-501.4</v>
      </c>
      <c r="AB8" s="3"/>
      <c r="AC8" s="2">
        <v>46.66</v>
      </c>
      <c r="AD8" s="3"/>
      <c r="AE8" s="2">
        <v>0</v>
      </c>
      <c r="AF8" s="3"/>
      <c r="AG8" s="2">
        <v>-375.3</v>
      </c>
      <c r="AH8" s="3"/>
      <c r="AI8" s="2">
        <v>0</v>
      </c>
      <c r="AJ8" s="3"/>
      <c r="AK8" s="2">
        <v>1039.17</v>
      </c>
      <c r="AL8" s="3"/>
      <c r="AM8" s="2">
        <f t="shared" si="0"/>
        <v>7612.53</v>
      </c>
    </row>
    <row r="9" spans="1:39" x14ac:dyDescent="0.25">
      <c r="A9" s="1"/>
      <c r="B9" s="1" t="s">
        <v>54</v>
      </c>
      <c r="C9" s="2">
        <v>799</v>
      </c>
      <c r="D9" s="3"/>
      <c r="E9" s="2">
        <v>0</v>
      </c>
      <c r="F9" s="3"/>
      <c r="G9" s="2">
        <v>0</v>
      </c>
      <c r="H9" s="3"/>
      <c r="I9" s="2">
        <v>0</v>
      </c>
      <c r="J9" s="3"/>
      <c r="K9" s="2">
        <v>0</v>
      </c>
      <c r="L9" s="3"/>
      <c r="M9" s="2">
        <v>0</v>
      </c>
      <c r="N9" s="3"/>
      <c r="O9" s="2">
        <v>0</v>
      </c>
      <c r="P9" s="3"/>
      <c r="Q9" s="2">
        <v>-6</v>
      </c>
      <c r="R9" s="3"/>
      <c r="S9" s="2">
        <v>-11.58</v>
      </c>
      <c r="T9" s="3"/>
      <c r="U9" s="2">
        <v>-49.54</v>
      </c>
      <c r="V9" s="3"/>
      <c r="W9" s="2">
        <v>11.58</v>
      </c>
      <c r="X9" s="3"/>
      <c r="Y9" s="2">
        <v>49.54</v>
      </c>
      <c r="Z9" s="3"/>
      <c r="AA9" s="2">
        <v>-30.81</v>
      </c>
      <c r="AB9" s="3"/>
      <c r="AC9" s="2">
        <v>4.3899999999999997</v>
      </c>
      <c r="AD9" s="3"/>
      <c r="AE9" s="2">
        <v>0</v>
      </c>
      <c r="AF9" s="3"/>
      <c r="AG9" s="2">
        <v>0</v>
      </c>
      <c r="AH9" s="3"/>
      <c r="AI9" s="2">
        <v>0</v>
      </c>
      <c r="AJ9" s="3"/>
      <c r="AK9" s="2">
        <v>0</v>
      </c>
      <c r="AL9" s="3"/>
      <c r="AM9" s="2">
        <f t="shared" si="0"/>
        <v>766.58</v>
      </c>
    </row>
    <row r="10" spans="1:39" x14ac:dyDescent="0.25">
      <c r="A10" s="1"/>
      <c r="B10" s="1" t="s">
        <v>56</v>
      </c>
      <c r="C10" s="2">
        <v>456.64</v>
      </c>
      <c r="D10" s="3"/>
      <c r="E10" s="2">
        <v>0</v>
      </c>
      <c r="F10" s="3"/>
      <c r="G10" s="2">
        <v>0</v>
      </c>
      <c r="H10" s="3"/>
      <c r="I10" s="2">
        <v>0</v>
      </c>
      <c r="J10" s="3"/>
      <c r="K10" s="2">
        <v>0</v>
      </c>
      <c r="L10" s="3"/>
      <c r="M10" s="2">
        <v>0</v>
      </c>
      <c r="N10" s="3"/>
      <c r="O10" s="2">
        <v>0</v>
      </c>
      <c r="P10" s="3"/>
      <c r="Q10" s="2">
        <v>0</v>
      </c>
      <c r="R10" s="3"/>
      <c r="S10" s="2">
        <v>-6.62</v>
      </c>
      <c r="T10" s="3"/>
      <c r="U10" s="2">
        <v>-28.31</v>
      </c>
      <c r="V10" s="3"/>
      <c r="W10" s="2">
        <v>6.62</v>
      </c>
      <c r="X10" s="3"/>
      <c r="Y10" s="2">
        <v>28.31</v>
      </c>
      <c r="Z10" s="3"/>
      <c r="AA10" s="2">
        <v>-19.04</v>
      </c>
      <c r="AB10" s="3"/>
      <c r="AC10" s="2">
        <v>2.5099999999999998</v>
      </c>
      <c r="AD10" s="3"/>
      <c r="AE10" s="2">
        <v>0</v>
      </c>
      <c r="AF10" s="3"/>
      <c r="AG10" s="2">
        <v>0</v>
      </c>
      <c r="AH10" s="3"/>
      <c r="AI10" s="2">
        <v>0</v>
      </c>
      <c r="AJ10" s="3"/>
      <c r="AK10" s="2">
        <v>0</v>
      </c>
      <c r="AL10" s="3"/>
      <c r="AM10" s="2">
        <f t="shared" si="0"/>
        <v>440.11</v>
      </c>
    </row>
    <row r="11" spans="1:39" ht="15.75" thickBot="1" x14ac:dyDescent="0.3">
      <c r="A11" s="1"/>
      <c r="B11" s="1" t="s">
        <v>58</v>
      </c>
      <c r="C11" s="4">
        <v>43833</v>
      </c>
      <c r="D11" s="3"/>
      <c r="E11" s="4">
        <v>886.36</v>
      </c>
      <c r="F11" s="3"/>
      <c r="G11" s="4">
        <v>0.56000000000000005</v>
      </c>
      <c r="H11" s="3"/>
      <c r="I11" s="4">
        <v>324</v>
      </c>
      <c r="J11" s="3"/>
      <c r="K11" s="4">
        <v>868</v>
      </c>
      <c r="L11" s="3"/>
      <c r="M11" s="4">
        <v>2425</v>
      </c>
      <c r="N11" s="3"/>
      <c r="O11" s="4">
        <v>668.79</v>
      </c>
      <c r="P11" s="3"/>
      <c r="Q11" s="4">
        <v>-6883</v>
      </c>
      <c r="R11" s="3"/>
      <c r="S11" s="4">
        <v>-710.58</v>
      </c>
      <c r="T11" s="3"/>
      <c r="U11" s="4">
        <v>-3038.35</v>
      </c>
      <c r="V11" s="3"/>
      <c r="W11" s="4">
        <v>710.58</v>
      </c>
      <c r="X11" s="3"/>
      <c r="Y11" s="4">
        <v>3038.35</v>
      </c>
      <c r="Z11" s="3"/>
      <c r="AA11" s="4">
        <v>-1994.39</v>
      </c>
      <c r="AB11" s="3"/>
      <c r="AC11" s="4">
        <v>71.28</v>
      </c>
      <c r="AD11" s="3"/>
      <c r="AE11" s="4">
        <v>0</v>
      </c>
      <c r="AF11" s="3"/>
      <c r="AG11" s="4">
        <v>-2175.17</v>
      </c>
      <c r="AH11" s="3"/>
      <c r="AI11" s="4">
        <v>0</v>
      </c>
      <c r="AJ11" s="3"/>
      <c r="AK11" s="4">
        <v>6022.81</v>
      </c>
      <c r="AL11" s="3"/>
      <c r="AM11" s="4">
        <f t="shared" si="0"/>
        <v>44047.24</v>
      </c>
    </row>
    <row r="12" spans="1:39" s="6" customFormat="1" ht="12" thickBot="1" x14ac:dyDescent="0.25">
      <c r="A12" s="1" t="s">
        <v>24</v>
      </c>
      <c r="B12" s="1"/>
      <c r="C12" s="5">
        <f>ROUND(SUM(C2:C11),5)</f>
        <v>279458.83</v>
      </c>
      <c r="D12" s="1"/>
      <c r="E12" s="5">
        <f>ROUND(SUM(E2:E11),5)</f>
        <v>7001.78</v>
      </c>
      <c r="F12" s="1"/>
      <c r="G12" s="5">
        <f>ROUND(SUM(G2:G11),5)</f>
        <v>23.62</v>
      </c>
      <c r="H12" s="1"/>
      <c r="I12" s="5">
        <f>ROUND(SUM(I2:I11),5)</f>
        <v>1944</v>
      </c>
      <c r="J12" s="1"/>
      <c r="K12" s="5">
        <f>ROUND(SUM(K2:K11),5)</f>
        <v>12076.24</v>
      </c>
      <c r="L12" s="1"/>
      <c r="M12" s="5">
        <f>ROUND(SUM(M2:M11),5)</f>
        <v>28549.58</v>
      </c>
      <c r="N12" s="1"/>
      <c r="O12" s="5">
        <f>ROUND(SUM(O2:O11),5)</f>
        <v>1977.49</v>
      </c>
      <c r="P12" s="1"/>
      <c r="Q12" s="5">
        <f>ROUND(SUM(Q2:Q11),5)</f>
        <v>-50357</v>
      </c>
      <c r="R12" s="1"/>
      <c r="S12" s="5">
        <f>ROUND(SUM(S2:S11),5)</f>
        <v>-4799.9399999999996</v>
      </c>
      <c r="T12" s="1"/>
      <c r="U12" s="5">
        <f>ROUND(SUM(U2:U11),5)</f>
        <v>-20523.96</v>
      </c>
      <c r="V12" s="1"/>
      <c r="W12" s="5">
        <f>ROUND(SUM(W2:W11),5)</f>
        <v>4799.9399999999996</v>
      </c>
      <c r="X12" s="1"/>
      <c r="Y12" s="5">
        <f>ROUND(SUM(Y2:Y11),5)</f>
        <v>20523.96</v>
      </c>
      <c r="Z12" s="1"/>
      <c r="AA12" s="5">
        <f>ROUND(SUM(AA2:AA11),5)</f>
        <v>-13686.74</v>
      </c>
      <c r="AB12" s="1"/>
      <c r="AC12" s="5">
        <f>ROUND(SUM(AC2:AC11),5)</f>
        <v>490.21</v>
      </c>
      <c r="AD12" s="1"/>
      <c r="AE12" s="5">
        <f>ROUND(SUM(AE2:AE11),5)</f>
        <v>0</v>
      </c>
      <c r="AF12" s="1"/>
      <c r="AG12" s="5">
        <f>ROUND(SUM(AG2:AG11),5)</f>
        <v>-14677.58</v>
      </c>
      <c r="AH12" s="1"/>
      <c r="AI12" s="5">
        <f>ROUND(SUM(AI2:AI11),5)</f>
        <v>-325</v>
      </c>
      <c r="AJ12" s="1"/>
      <c r="AK12" s="5">
        <f>ROUND(SUM(AK2:AK11),5)</f>
        <v>40640.519999999997</v>
      </c>
      <c r="AL12" s="1"/>
      <c r="AM12" s="5">
        <f t="shared" si="0"/>
        <v>293115.95</v>
      </c>
    </row>
    <row r="13" spans="1:39" ht="15.75" thickTop="1" x14ac:dyDescent="0.25"/>
    <row r="14" spans="1:39" x14ac:dyDescent="0.25">
      <c r="C14" s="13" t="e">
        <f>C12+Assessor!C9+'Payroll 2017'!#REF!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Payroll 2017</vt:lpstr>
      <vt:lpstr>Sheet5</vt:lpstr>
      <vt:lpstr>Assessor</vt:lpstr>
      <vt:lpstr>Highway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mdahl</dc:creator>
  <cp:lastModifiedBy>mdahl</cp:lastModifiedBy>
  <dcterms:created xsi:type="dcterms:W3CDTF">2018-05-10T22:12:30Z</dcterms:created>
  <dcterms:modified xsi:type="dcterms:W3CDTF">2018-05-25T22:09:15Z</dcterms:modified>
</cp:coreProperties>
</file>